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ssets\docs\"/>
    </mc:Choice>
  </mc:AlternateContent>
  <xr:revisionPtr revIDLastSave="0" documentId="8_{504BE2E3-1B56-493E-BECE-476256C4A591}" xr6:coauthVersionLast="47" xr6:coauthVersionMax="47" xr10:uidLastSave="{00000000-0000-0000-0000-000000000000}"/>
  <bookViews>
    <workbookView xWindow="1125" yWindow="1125" windowWidth="21600" windowHeight="11325" xr2:uid="{A21D64E9-D587-48EC-ABF1-410CA39ABDB5}"/>
  </bookViews>
  <sheets>
    <sheet name="VACA (0-3 Years)" sheetId="4" r:id="rId1"/>
    <sheet name="VACA (3-6 Years)" sheetId="7" r:id="rId2"/>
    <sheet name="VACA (6-9 Years)" sheetId="1" r:id="rId3"/>
    <sheet name="VACA (9+Years)" sheetId="6" r:id="rId4"/>
    <sheet name="SICK" sheetId="2" r:id="rId5"/>
    <sheet name="SICN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" l="1"/>
  <c r="K16" i="2"/>
  <c r="K20" i="6"/>
  <c r="K20" i="1"/>
  <c r="K20" i="7"/>
  <c r="K20" i="4"/>
  <c r="D5" i="4"/>
  <c r="E5" i="4" s="1"/>
  <c r="F5" i="4" s="1"/>
  <c r="D6" i="4"/>
  <c r="E6" i="4" s="1"/>
  <c r="D7" i="4"/>
  <c r="E7" i="4" s="1"/>
  <c r="D8" i="4"/>
  <c r="E8" i="4" s="1"/>
  <c r="D9" i="4"/>
  <c r="E9" i="4" s="1"/>
  <c r="D10" i="4"/>
  <c r="E10" i="4" s="1"/>
  <c r="D11" i="4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D6" i="6"/>
  <c r="E6" i="6" s="1"/>
  <c r="D5" i="6"/>
  <c r="E5" i="6" s="1"/>
  <c r="F5" i="6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F5" i="3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F5" i="2" s="1"/>
  <c r="D8" i="1"/>
  <c r="E8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7" i="1"/>
  <c r="E7" i="1" s="1"/>
  <c r="D31" i="4" l="1"/>
  <c r="E11" i="4"/>
  <c r="D31" i="6"/>
  <c r="E7" i="6"/>
  <c r="D31" i="7"/>
  <c r="F6" i="6"/>
  <c r="E5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6" i="4"/>
  <c r="F7" i="4" s="1"/>
  <c r="F8" i="4" s="1"/>
  <c r="F9" i="4" s="1"/>
  <c r="F10" i="4" s="1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11" i="4" l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7" i="6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D6" i="1" l="1"/>
  <c r="E6" i="1" s="1"/>
  <c r="D9" i="1"/>
  <c r="E9" i="1" s="1"/>
  <c r="D5" i="1"/>
  <c r="E5" i="1" s="1"/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D31" i="1"/>
</calcChain>
</file>

<file path=xl/sharedStrings.xml><?xml version="1.0" encoding="utf-8"?>
<sst xmlns="http://schemas.openxmlformats.org/spreadsheetml/2006/main" count="500" uniqueCount="116">
  <si>
    <t>PAY PERIOD</t>
  </si>
  <si>
    <t>HRS PER PP</t>
  </si>
  <si>
    <t>YRLY ACCRUAL</t>
  </si>
  <si>
    <t>RATE PER HOUR</t>
  </si>
  <si>
    <t>PP ACCRUAL</t>
  </si>
  <si>
    <t>VACATION (YEARS OF SERVICE = 0 TO 3)</t>
  </si>
  <si>
    <t>VACATION (YEARS OF SERVICE = 3 TO 6)</t>
  </si>
  <si>
    <t>VACATION (YEARS OF SERVICE = 6 TO 9)</t>
  </si>
  <si>
    <t>VACATION (YEARS OF SERVICE = 9+)</t>
  </si>
  <si>
    <t>SICK (Cumulative, Non-Compensable)</t>
  </si>
  <si>
    <t>SICN (Non-Cumulative, Non-Compensable)</t>
  </si>
  <si>
    <t>Years of Service</t>
  </si>
  <si>
    <t>0 to 3</t>
  </si>
  <si>
    <t>3 to 6</t>
  </si>
  <si>
    <t>6 to 9</t>
  </si>
  <si>
    <t>9 &amp; up</t>
  </si>
  <si>
    <t>Rates Earned Per Hour of Pay-Status</t>
  </si>
  <si>
    <t>Step 1:</t>
  </si>
  <si>
    <t>Step 3:</t>
  </si>
  <si>
    <t>Step 4:</t>
  </si>
  <si>
    <t>Figure the amount of hours worked during the first pay period</t>
  </si>
  <si>
    <t>Start date:</t>
  </si>
  <si>
    <t>Number of days worked:</t>
  </si>
  <si>
    <t>Hours worked per day:</t>
  </si>
  <si>
    <t>Total hours worked in pay period:</t>
  </si>
  <si>
    <t>Step 2:</t>
  </si>
  <si>
    <t>Step 5:</t>
  </si>
  <si>
    <t>Step 6:</t>
  </si>
  <si>
    <t xml:space="preserve">Step 7: </t>
  </si>
  <si>
    <t>Step 8:</t>
  </si>
  <si>
    <t xml:space="preserve">https://www.obfs.uillinois.edu/payroll/schedules/ </t>
  </si>
  <si>
    <t>Confirm the employee's years of service by using their Adj Service Date found on the Employee General Information tab in HRFE</t>
  </si>
  <si>
    <r>
      <rPr>
        <b/>
        <sz val="11"/>
        <color theme="1"/>
        <rFont val="Cambria"/>
        <family val="1"/>
      </rPr>
      <t>Example:</t>
    </r>
    <r>
      <rPr>
        <sz val="11"/>
        <color theme="1"/>
        <rFont val="Cambria"/>
        <family val="1"/>
      </rPr>
      <t xml:space="preserve"> If employee started on 11/18/2021, the pay period to begin accruals at the CS-Exempt rate is BW25</t>
    </r>
  </si>
  <si>
    <r>
      <rPr>
        <b/>
        <sz val="11"/>
        <color theme="1"/>
        <rFont val="Cambria"/>
        <family val="1"/>
      </rPr>
      <t>Example:</t>
    </r>
    <r>
      <rPr>
        <sz val="11"/>
        <color theme="1"/>
        <rFont val="Cambria"/>
        <family val="1"/>
      </rPr>
      <t xml:space="preserve">  </t>
    </r>
  </si>
  <si>
    <t>When an employee’s accrual rate increases due to years of service (based on the Adjusted Service Date in Banner), the effective date of the rate change/increase is the beginning of the pay period in which the anniversary date is met.</t>
  </si>
  <si>
    <t>Ensure all pay periods prior to the rate increase remain at the previous rate</t>
  </si>
  <si>
    <t xml:space="preserve">Step 5: </t>
  </si>
  <si>
    <r>
      <t xml:space="preserve">Example: </t>
    </r>
    <r>
      <rPr>
        <sz val="11"/>
        <color theme="1"/>
        <rFont val="Cambria"/>
        <family val="1"/>
      </rPr>
      <t>Employee will complete 3 years of service on 12/15/2021, therefore the accrual rate will increase effective 12/12/2021, the beginning of 2022 BW1</t>
    </r>
  </si>
  <si>
    <t>BW19</t>
  </si>
  <si>
    <t>BW20</t>
  </si>
  <si>
    <t>BW21</t>
  </si>
  <si>
    <t>BW22</t>
  </si>
  <si>
    <t>BW23</t>
  </si>
  <si>
    <t>BW24</t>
  </si>
  <si>
    <t>BW25</t>
  </si>
  <si>
    <t>BW26</t>
  </si>
  <si>
    <t xml:space="preserve">BW1 </t>
  </si>
  <si>
    <t>BW2</t>
  </si>
  <si>
    <t>BW3</t>
  </si>
  <si>
    <t>BW4</t>
  </si>
  <si>
    <t>BW5</t>
  </si>
  <si>
    <t>BW6</t>
  </si>
  <si>
    <t>BW7</t>
  </si>
  <si>
    <t>BW8</t>
  </si>
  <si>
    <t>BW9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</si>
  <si>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</si>
  <si>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</si>
  <si>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</si>
  <si>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</si>
  <si>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</si>
  <si>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</si>
  <si>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</si>
  <si>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</si>
  <si>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</si>
  <si>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Yellow</t>
  </si>
  <si>
    <t>Green</t>
  </si>
  <si>
    <t>Blue</t>
  </si>
  <si>
    <t>Purple</t>
  </si>
  <si>
    <t>Quarter 2 pay periods</t>
  </si>
  <si>
    <t>Quarter 1 pay periods</t>
  </si>
  <si>
    <t>Quarter 3 pay periods</t>
  </si>
  <si>
    <t>Quarter 4 pay periods</t>
  </si>
  <si>
    <t>ACCRUAL RATES LEGEND</t>
  </si>
  <si>
    <t>COLOR LEGEND</t>
  </si>
  <si>
    <t>Indicates the pay periods associated with each quarter in VSL</t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</si>
  <si>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should show 5.05 hours for the BW25 pay period, balances accrue bi-weekly in PEALEAV</t>
    </r>
  </si>
  <si>
    <r>
      <t xml:space="preserve">Confirm the hours in the </t>
    </r>
    <r>
      <rPr>
        <u/>
        <sz val="11"/>
        <color theme="1"/>
        <rFont val="Cambria"/>
        <family val="1"/>
      </rPr>
      <t>YRLY ACCRUAL</t>
    </r>
    <r>
      <rPr>
        <sz val="11"/>
        <color theme="1"/>
        <rFont val="Cambria"/>
        <family val="1"/>
      </rPr>
      <t xml:space="preserve"> column for BW18 match (or are within .01 of) 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on the All Employees tab in the VSL application</t>
    </r>
  </si>
  <si>
    <r>
      <rPr>
        <b/>
        <sz val="11"/>
        <rFont val="Cambria"/>
        <family val="1"/>
      </rPr>
      <t xml:space="preserve">Example: </t>
    </r>
    <r>
      <rPr>
        <sz val="11"/>
        <rFont val="Cambria"/>
        <family val="1"/>
      </rPr>
      <t xml:space="preserve">The </t>
    </r>
    <r>
      <rPr>
        <u/>
        <sz val="11"/>
        <rFont val="Cambria"/>
        <family val="1"/>
      </rPr>
      <t>Earned</t>
    </r>
    <r>
      <rPr>
        <sz val="11"/>
        <rFont val="Cambria"/>
        <family val="1"/>
      </rPr>
      <t xml:space="preserve"> column in VSL should show 192.76 hours, the full reporting year's accruals are displayed in VSL</t>
    </r>
  </si>
  <si>
    <r>
      <t xml:space="preserve">Example: </t>
    </r>
    <r>
      <rPr>
        <sz val="11"/>
        <color theme="1"/>
        <rFont val="Cambria"/>
        <family val="1"/>
      </rPr>
      <t xml:space="preserve">Zero out the </t>
    </r>
    <r>
      <rPr>
        <u/>
        <sz val="11"/>
        <color theme="1"/>
        <rFont val="Cambria"/>
        <family val="1"/>
      </rPr>
      <t>HRS PER PP</t>
    </r>
    <r>
      <rPr>
        <sz val="11"/>
        <color theme="1"/>
        <rFont val="Cambria"/>
        <family val="1"/>
      </rPr>
      <t xml:space="preserve"> column for BW19 through BW 24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</si>
  <si>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should show 142.23 hours, the full reporting year's accruals are displayed in VSL</t>
    </r>
  </si>
  <si>
    <t>How to use the calculator</t>
  </si>
  <si>
    <t>How to figure accruals for the reporting year when the accrual rate changes with an increase in years of service</t>
  </si>
  <si>
    <r>
      <t xml:space="preserve">Example: </t>
    </r>
    <r>
      <rPr>
        <sz val="11"/>
        <color theme="1"/>
        <rFont val="Cambria"/>
        <family val="1"/>
      </rPr>
      <t xml:space="preserve">Enter 52.50 in the </t>
    </r>
    <r>
      <rPr>
        <u/>
        <sz val="11"/>
        <color theme="1"/>
        <rFont val="Cambria"/>
        <family val="1"/>
      </rPr>
      <t>HRS PER PP</t>
    </r>
    <r>
      <rPr>
        <sz val="11"/>
        <color theme="1"/>
        <rFont val="Cambria"/>
        <family val="1"/>
      </rPr>
      <t xml:space="preserve"> column</t>
    </r>
    <r>
      <rPr>
        <b/>
        <sz val="11"/>
        <color theme="1"/>
        <rFont val="Cambria"/>
        <family val="1"/>
      </rPr>
      <t xml:space="preserve"> </t>
    </r>
    <r>
      <rPr>
        <sz val="11"/>
        <color theme="1"/>
        <rFont val="Cambria"/>
        <family val="1"/>
      </rPr>
      <t>for BW25 pay period (cell B11)</t>
    </r>
  </si>
  <si>
    <t>Confirm you are using the correct calculator based on years of service, view additional tabs at the bottom of the spreadsheet</t>
  </si>
  <si>
    <t>Determine the pay period the CS-Exempt position started. Refer to the University Payroll Schedule for assistance:</t>
  </si>
  <si>
    <r>
      <t xml:space="preserve">Zero out the hours in the </t>
    </r>
    <r>
      <rPr>
        <u/>
        <sz val="11"/>
        <color theme="1"/>
        <rFont val="Cambria"/>
        <family val="1"/>
      </rPr>
      <t>HRS PER PP</t>
    </r>
    <r>
      <rPr>
        <sz val="11"/>
        <color theme="1"/>
        <rFont val="Cambria"/>
        <family val="1"/>
      </rPr>
      <t xml:space="preserve"> column (shaded in orange) for all pay periods </t>
    </r>
    <r>
      <rPr>
        <u/>
        <sz val="11"/>
        <color theme="1"/>
        <rFont val="Cambria"/>
        <family val="1"/>
      </rPr>
      <t>PRIOR</t>
    </r>
    <r>
      <rPr>
        <sz val="11"/>
        <color theme="1"/>
        <rFont val="Cambria"/>
        <family val="1"/>
      </rPr>
      <t xml:space="preserve"> to the pay period the position started</t>
    </r>
  </si>
  <si>
    <r>
      <t xml:space="preserve">Enter the </t>
    </r>
    <r>
      <rPr>
        <i/>
        <sz val="11"/>
        <color theme="1"/>
        <rFont val="Cambria"/>
        <family val="1"/>
      </rPr>
      <t>Total hours worked in the pay period</t>
    </r>
    <r>
      <rPr>
        <sz val="11"/>
        <color theme="1"/>
        <rFont val="Cambria"/>
        <family val="1"/>
      </rPr>
      <t xml:space="preserve"> from Step 5 in the </t>
    </r>
    <r>
      <rPr>
        <u/>
        <sz val="11"/>
        <color theme="1"/>
        <rFont val="Cambria"/>
        <family val="1"/>
      </rPr>
      <t>HRS PER PP</t>
    </r>
    <r>
      <rPr>
        <sz val="11"/>
        <color theme="1"/>
        <rFont val="Cambria"/>
        <family val="1"/>
      </rPr>
      <t xml:space="preserve"> column (shaded in orange) for the pay period determined in Step 3</t>
    </r>
  </si>
  <si>
    <r>
      <t xml:space="preserve">Confirm the hours in the </t>
    </r>
    <r>
      <rPr>
        <u/>
        <sz val="11"/>
        <color theme="1"/>
        <rFont val="Cambria"/>
        <family val="1"/>
      </rPr>
      <t xml:space="preserve">YRLY ACCRUAL </t>
    </r>
    <r>
      <rPr>
        <sz val="11"/>
        <color theme="1"/>
        <rFont val="Cambria"/>
        <family val="1"/>
      </rPr>
      <t xml:space="preserve">column for BW18 match (or are within .01 of) 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on the All Employees tab in the VSL Application</t>
    </r>
  </si>
  <si>
    <r>
      <t xml:space="preserve">Confirm the hours in the </t>
    </r>
    <r>
      <rPr>
        <u/>
        <sz val="11"/>
        <color theme="1"/>
        <rFont val="Cambria"/>
        <family val="1"/>
      </rPr>
      <t>YRLY ACCRUAL</t>
    </r>
    <r>
      <rPr>
        <sz val="11"/>
        <color theme="1"/>
        <rFont val="Cambria"/>
        <family val="1"/>
      </rPr>
      <t xml:space="preserve"> column for the pay period the position started match the accruals for that pay period in PEALEAV (see PEALEAV instructions for information on viewing and updating PEALEAV records)</t>
    </r>
  </si>
  <si>
    <t>Determine the pay period the new rate should start. Refer to the University Payroll Schedule for assistance:</t>
  </si>
  <si>
    <r>
      <t xml:space="preserve">Example: </t>
    </r>
    <r>
      <rPr>
        <sz val="11"/>
        <rFont val="Cambria"/>
        <family val="1"/>
      </rPr>
      <t xml:space="preserve">Enter .1000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for BW1 through BW18</t>
    </r>
  </si>
  <si>
    <r>
      <t xml:space="preserve">Update the accrual rate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starting with the pay period the new rate is effective and each pay period thereafter. Refer to the Accrual Rates Legend for the correct rate.</t>
    </r>
  </si>
  <si>
    <r>
      <t xml:space="preserve">Example: </t>
    </r>
    <r>
      <rPr>
        <sz val="11"/>
        <rFont val="Cambria"/>
        <family val="1"/>
      </rPr>
      <t xml:space="preserve">.0962 should remain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for BW19 through BW26</t>
    </r>
  </si>
  <si>
    <r>
      <t xml:space="preserve">Confirm the hours in </t>
    </r>
    <r>
      <rPr>
        <u/>
        <sz val="11"/>
        <color theme="1"/>
        <rFont val="Cambria"/>
        <family val="1"/>
      </rPr>
      <t>YRLY ACCRUAL</t>
    </r>
    <r>
      <rPr>
        <sz val="11"/>
        <color theme="1"/>
        <rFont val="Cambria"/>
        <family val="1"/>
      </rPr>
      <t xml:space="preserve"> through the pay period the accrual rate increases match the year-to-date accruals in PEALEAV (see PEALEAV instructions for information on viewing and updating PEALEAV records)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</si>
  <si>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after BW1 calc would show 65.26 hours, PEALEAV accrues bi-weekly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</si>
  <si>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should show 147.75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</si>
  <si>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should show 5.25 hours for the BW25 pay period, balances accrue bi-weekly in PEALEAV</t>
    </r>
  </si>
  <si>
    <r>
      <t xml:space="preserve">Example: </t>
    </r>
    <r>
      <rPr>
        <sz val="11"/>
        <color theme="1"/>
        <rFont val="Cambria"/>
        <family val="1"/>
      </rPr>
      <t>Employee will complete 6 years of service on 12/15/2021, therefore the accrual rate will increase effective 12/12/2021, the beginning of 2022 BW1</t>
    </r>
  </si>
  <si>
    <r>
      <t xml:space="preserve">Example: </t>
    </r>
    <r>
      <rPr>
        <sz val="11"/>
        <rFont val="Cambria"/>
        <family val="1"/>
      </rPr>
      <t xml:space="preserve">Enter .1038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for BW1 through BW18</t>
    </r>
  </si>
  <si>
    <r>
      <t xml:space="preserve">Example: </t>
    </r>
    <r>
      <rPr>
        <sz val="11"/>
        <rFont val="Cambria"/>
        <family val="1"/>
      </rPr>
      <t xml:space="preserve">.1000 should remain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for BW19 through BW26</t>
    </r>
  </si>
  <si>
    <r>
      <rPr>
        <b/>
        <sz val="11"/>
        <rFont val="Cambria"/>
        <family val="1"/>
      </rPr>
      <t xml:space="preserve">Example: </t>
    </r>
    <r>
      <rPr>
        <sz val="11"/>
        <rFont val="Cambria"/>
        <family val="1"/>
      </rPr>
      <t xml:space="preserve">The </t>
    </r>
    <r>
      <rPr>
        <u/>
        <sz val="11"/>
        <rFont val="Cambria"/>
        <family val="1"/>
      </rPr>
      <t>Earned</t>
    </r>
    <r>
      <rPr>
        <sz val="11"/>
        <rFont val="Cambria"/>
        <family val="1"/>
      </rPr>
      <t xml:space="preserve"> column in VSL should show 200.22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</si>
  <si>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after BW1 calc would show 67.79 hours, PEALEAV accrues bi-weekly</t>
    </r>
  </si>
  <si>
    <r>
      <t xml:space="preserve">Example: </t>
    </r>
    <r>
      <rPr>
        <sz val="11"/>
        <color theme="1"/>
        <rFont val="Cambria"/>
        <family val="1"/>
      </rPr>
      <t>Employee will complete 9 years of service on 12/15/2021, therefore the accrual rate will increase effective 12/12/2021, the beginning of 2022 BW1</t>
    </r>
  </si>
  <si>
    <r>
      <t xml:space="preserve">Example: </t>
    </r>
    <r>
      <rPr>
        <sz val="11"/>
        <rFont val="Cambria"/>
        <family val="1"/>
      </rPr>
      <t xml:space="preserve">Enter .1077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for BW1 through BW18</t>
    </r>
  </si>
  <si>
    <r>
      <t xml:space="preserve">Example: </t>
    </r>
    <r>
      <rPr>
        <sz val="11"/>
        <rFont val="Cambria"/>
        <family val="1"/>
      </rPr>
      <t xml:space="preserve">.1038 should remain in the </t>
    </r>
    <r>
      <rPr>
        <u/>
        <sz val="11"/>
        <rFont val="Cambria"/>
        <family val="1"/>
      </rPr>
      <t>RATE PER HOUR</t>
    </r>
    <r>
      <rPr>
        <sz val="11"/>
        <rFont val="Cambria"/>
        <family val="1"/>
      </rPr>
      <t xml:space="preserve"> column for BW19 through BW26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</si>
  <si>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should show 153.46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</si>
  <si>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should show 5.45 hours for the BW25 pay period, balances accrue bi-weekly in PEALEAV</t>
    </r>
  </si>
  <si>
    <r>
      <rPr>
        <b/>
        <sz val="11"/>
        <rFont val="Cambria"/>
        <family val="1"/>
      </rPr>
      <t xml:space="preserve">Example: </t>
    </r>
    <r>
      <rPr>
        <sz val="11"/>
        <rFont val="Cambria"/>
        <family val="1"/>
      </rPr>
      <t xml:space="preserve">The </t>
    </r>
    <r>
      <rPr>
        <u/>
        <sz val="11"/>
        <rFont val="Cambria"/>
        <family val="1"/>
      </rPr>
      <t>Earned</t>
    </r>
    <r>
      <rPr>
        <sz val="11"/>
        <rFont val="Cambria"/>
        <family val="1"/>
      </rPr>
      <t xml:space="preserve"> column in VSL should show 207.76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</si>
  <si>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after BW1 calc would show 70.40 hours, PEALEAV accrues bi-weekly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</si>
  <si>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should show 159.17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</si>
  <si>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should show 5.65 hours for the BW25 pay period, balances accrue bi-weekly in PEALEAV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</si>
  <si>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should show 68.36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</si>
  <si>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should show 2.43 hours for the BW25 pay period, balances accrue bi-weekly in PEALEAV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</si>
  <si>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should show 73.88 hours, the full reporting year's accruals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</si>
  <si>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CS-Exempt job in PEALEAV should show 2.63 hours for the BW25 pay period, balances accrue bi-weekly in PEALEAV</t>
    </r>
  </si>
  <si>
    <r>
      <t xml:space="preserve">Enter the </t>
    </r>
    <r>
      <rPr>
        <i/>
        <sz val="11"/>
        <color theme="1"/>
        <rFont val="Cambria"/>
        <family val="1"/>
      </rPr>
      <t>Total hours worked in the pay period</t>
    </r>
    <r>
      <rPr>
        <sz val="11"/>
        <color theme="1"/>
        <rFont val="Cambria"/>
        <family val="1"/>
      </rPr>
      <t xml:space="preserve"> from Step 3 in the </t>
    </r>
    <r>
      <rPr>
        <u/>
        <sz val="11"/>
        <color theme="1"/>
        <rFont val="Cambria"/>
        <family val="1"/>
      </rPr>
      <t>HRS PER PP</t>
    </r>
    <r>
      <rPr>
        <sz val="11"/>
        <color theme="1"/>
        <rFont val="Cambria"/>
        <family val="1"/>
      </rPr>
      <t xml:space="preserve"> column (shaded in orange) for the pay period determined in Step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</si>
</sst>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u/>
      <sz val="11"/>
      <color theme="10"/>
      <name val="Cambria"/>
      <family val="1"/>
    </font>
    <font>
      <i/>
      <sz val="11"/>
      <color theme="1"/>
      <name val="Cambria"/>
      <family val="1"/>
    </font>
    <font>
      <b/>
      <sz val="14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u/>
      <sz val="11"/>
      <color theme="1"/>
      <name val="Cambria"/>
      <family val="1"/>
    </font>
    <font>
      <sz val="8"/>
      <name val="Calibri"/>
      <family val="2"/>
      <scheme val="minor"/>
    </font>
    <font>
      <u/>
      <sz val="11"/>
      <name val="Cambri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2" fillId="0" borderId="0"/>
    <xf numFmtId="0" fontId="21" fillId="0" borderId="0"/>
  </cellStyleXfs>
  <cellXfs count="94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2" fontId="9" fillId="0" borderId="0" xfId="0" applyNumberFormat="1" applyFont="1" applyBorder="1" applyAlignment="1"/>
    <xf numFmtId="164" fontId="9" fillId="0" borderId="0" xfId="0" applyNumberFormat="1" applyFont="1" applyBorder="1" applyAlignment="1"/>
    <xf numFmtId="2" fontId="6" fillId="0" borderId="0" xfId="0" applyNumberFormat="1" applyFont="1" applyBorder="1" applyAlignment="1"/>
    <xf numFmtId="2" fontId="6" fillId="0" borderId="8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2" applyFont="1"/>
    <xf numFmtId="0" fontId="9" fillId="4" borderId="7" xfId="0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7" fillId="0" borderId="0" xfId="0" applyFont="1"/>
    <xf numFmtId="0" fontId="3" fillId="0" borderId="0" xfId="0" applyFont="1" applyAlignment="1">
      <alignment horizontal="left" indent="3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quotePrefix="1" applyFont="1"/>
    <xf numFmtId="0" fontId="9" fillId="5" borderId="7" xfId="0" applyFont="1" applyFill="1" applyBorder="1" applyAlignment="1">
      <alignment horizontal="center"/>
    </xf>
    <xf numFmtId="0" fontId="3" fillId="0" borderId="15" xfId="0" applyFont="1" applyBorder="1" applyAlignment="1">
      <alignment horizontal="left" indent="3"/>
    </xf>
    <xf numFmtId="0" fontId="3" fillId="0" borderId="15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9" fillId="5" borderId="9" xfId="0" applyFont="1" applyFill="1" applyBorder="1" applyAlignment="1">
      <alignment horizontal="center"/>
    </xf>
    <xf numFmtId="2" fontId="9" fillId="0" borderId="10" xfId="0" applyNumberFormat="1" applyFont="1" applyBorder="1" applyAlignment="1"/>
    <xf numFmtId="164" fontId="9" fillId="0" borderId="10" xfId="0" applyNumberFormat="1" applyFont="1" applyBorder="1" applyAlignment="1"/>
    <xf numFmtId="2" fontId="6" fillId="0" borderId="10" xfId="0" applyNumberFormat="1" applyFont="1" applyBorder="1" applyAlignment="1"/>
    <xf numFmtId="2" fontId="6" fillId="0" borderId="11" xfId="0" applyNumberFormat="1" applyFont="1" applyBorder="1" applyAlignment="1"/>
    <xf numFmtId="2" fontId="3" fillId="0" borderId="0" xfId="0" applyNumberFormat="1" applyFont="1"/>
    <xf numFmtId="0" fontId="7" fillId="0" borderId="6" xfId="0" applyFont="1" applyFill="1" applyBorder="1" applyAlignment="1"/>
    <xf numFmtId="2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indent="2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indent="2"/>
    </xf>
    <xf numFmtId="0" fontId="16" fillId="0" borderId="0" xfId="0" applyFont="1"/>
    <xf numFmtId="0" fontId="17" fillId="0" borderId="0" xfId="0" applyFont="1"/>
    <xf numFmtId="0" fontId="3" fillId="0" borderId="0" xfId="0" applyFont="1" applyAlignment="1"/>
    <xf numFmtId="0" fontId="7" fillId="8" borderId="1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indent="2"/>
    </xf>
    <xf numFmtId="0" fontId="6" fillId="3" borderId="5" xfId="0" applyFont="1" applyFill="1" applyBorder="1" applyAlignment="1">
      <alignment horizontal="left" indent="2"/>
    </xf>
    <xf numFmtId="0" fontId="6" fillId="7" borderId="5" xfId="0" applyFont="1" applyFill="1" applyBorder="1" applyAlignment="1">
      <alignment horizontal="left" indent="2"/>
    </xf>
    <xf numFmtId="0" fontId="6" fillId="5" borderId="19" xfId="0" applyFont="1" applyFill="1" applyBorder="1" applyAlignment="1">
      <alignment horizontal="left" indent="2"/>
    </xf>
    <xf numFmtId="0" fontId="17" fillId="0" borderId="0" xfId="0" applyFont="1" applyAlignment="1">
      <alignment horizontal="left" indent="2"/>
    </xf>
    <xf numFmtId="0" fontId="13" fillId="0" borderId="0" xfId="0" applyFont="1" applyBorder="1" applyAlignment="1">
      <alignment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2" fontId="9" fillId="9" borderId="0" xfId="0" applyNumberFormat="1" applyFont="1" applyFill="1" applyBorder="1" applyAlignment="1"/>
    <xf numFmtId="2" fontId="9" fillId="9" borderId="10" xfId="0" applyNumberFormat="1" applyFont="1" applyFill="1" applyBorder="1" applyAlignment="1"/>
    <xf numFmtId="0" fontId="3" fillId="0" borderId="0" xfId="0" applyFont="1" applyBorder="1"/>
    <xf numFmtId="0" fontId="8" fillId="0" borderId="5" xfId="1" applyFont="1" applyFill="1" applyBorder="1" applyAlignment="1">
      <alignment horizontal="left" wrapText="1"/>
    </xf>
    <xf numFmtId="2" fontId="9" fillId="9" borderId="10" xfId="0" applyNumberFormat="1" applyFont="1" applyFill="1" applyBorder="1" applyAlignment="1">
      <alignment horizontal="right"/>
    </xf>
    <xf numFmtId="2" fontId="9" fillId="9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15" xfId="0" applyFont="1" applyBorder="1" applyAlignment="1">
      <alignment horizontal="left"/>
    </xf>
    <xf numFmtId="164" fontId="10" fillId="0" borderId="1" xfId="1" applyNumberFormat="1" applyFont="1" applyFill="1" applyBorder="1" applyAlignment="1">
      <alignment horizontal="center" vertical="center" shrinkToFit="1"/>
    </xf>
    <xf numFmtId="164" fontId="10" fillId="0" borderId="6" xfId="1" applyNumberFormat="1" applyFont="1" applyFill="1" applyBorder="1" applyAlignment="1">
      <alignment horizontal="center" vertical="center" shrinkToFit="1"/>
    </xf>
    <xf numFmtId="164" fontId="10" fillId="0" borderId="20" xfId="1" applyNumberFormat="1" applyFont="1" applyFill="1" applyBorder="1" applyAlignment="1">
      <alignment horizontal="center" vertical="center" shrinkToFit="1"/>
    </xf>
    <xf numFmtId="164" fontId="10" fillId="0" borderId="21" xfId="1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1" xr:uid="{0481DB49-94F5-436B-B752-82DEA271AB06}"/>
    <cellStyle name="Normal 2 2" xfId="3" xr:uid="{21A73BEC-E47D-429C-8757-A33D8D566FD3}"/>
    <cellStyle name="Normal 3" xfId="4" xr:uid="{2A8B9B25-4963-43C5-A99B-93E3CF91E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bfs.uillinois.edu/payroll/schedules/" TargetMode="External"/><Relationship Id="rId1" Type="http://schemas.openxmlformats.org/officeDocument/2006/relationships/hyperlink" Target="https://www.obfs.uillinois.edu/payroll/schedul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bfs.uillinois.edu/payroll/schedules/" TargetMode="External"/><Relationship Id="rId1" Type="http://schemas.openxmlformats.org/officeDocument/2006/relationships/hyperlink" Target="https://www.obfs.uillinois.edu/payroll/schedul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obfs.uillinois.edu/payroll/schedules/" TargetMode="External"/><Relationship Id="rId1" Type="http://schemas.openxmlformats.org/officeDocument/2006/relationships/hyperlink" Target="https://www.obfs.uillinois.edu/payroll/schedul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bfs.uillinois.edu/payroll/schedul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bfs.uillinois.edu/payroll/schedule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bfs.uillinois.edu/payroll/schedu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311F-6E8B-472B-90FD-3569927EB3C3}">
  <dimension ref="A1:X55"/>
  <sheetViews>
    <sheetView tabSelected="1" workbookViewId="0">
      <selection activeCell="H22" sqref="H22"/>
    </sheetView>
  </sheetViews>
  <sheetFormatPr defaultRowHeight="14.25" x14ac:dyDescent="0.2"/>
  <cols>
    <col min="1" max="1" width="15.140625" style="1" bestFit="1" customWidth="1"/>
    <col min="2" max="2" width="12.42578125" style="1" bestFit="1" customWidth="1"/>
    <col min="3" max="3" width="15.42578125" style="1" bestFit="1" customWidth="1"/>
    <col min="4" max="4" width="6.5703125" style="1" hidden="1" customWidth="1"/>
    <col min="5" max="5" width="11.5703125" style="1" bestFit="1" customWidth="1"/>
    <col min="6" max="6" width="14" style="1" bestFit="1" customWidth="1"/>
    <col min="7" max="7" width="9.140625" style="1"/>
    <col min="8" max="8" width="9" style="1" bestFit="1" customWidth="1"/>
    <col min="9" max="9" width="15.5703125" style="1" customWidth="1"/>
    <col min="10" max="10" width="35.28515625" style="1" customWidth="1"/>
    <col min="11" max="11" width="12.140625" style="1" bestFit="1" customWidth="1"/>
    <col min="12" max="12" width="9.140625" style="1" customWidth="1"/>
    <col min="13" max="14" width="9" style="1" bestFit="1" customWidth="1"/>
    <col min="15" max="16384" width="9.140625" style="1"/>
  </cols>
  <sheetData>
    <row r="1" spans="1:21" ht="3" customHeight="1" thickBot="1" x14ac:dyDescent="0.25"/>
    <row r="2" spans="1:21" s="2" customFormat="1" ht="18" x14ac:dyDescent="0.25">
      <c r="A2" s="88" t="s">
        <v>5</v>
      </c>
      <c r="B2" s="89"/>
      <c r="C2" s="89"/>
      <c r="D2" s="89"/>
      <c r="E2" s="89"/>
      <c r="F2" s="90"/>
      <c r="I2" s="69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" customFormat="1" ht="6" customHeight="1" x14ac:dyDescent="0.25">
      <c r="A3" s="91"/>
      <c r="B3" s="92"/>
      <c r="C3" s="92"/>
      <c r="D3" s="92"/>
      <c r="E3" s="92"/>
      <c r="F3" s="93"/>
    </row>
    <row r="4" spans="1:21" s="2" customFormat="1" ht="14.65" customHeight="1" x14ac:dyDescent="0.2">
      <c r="A4" s="3" t="s">
        <v>0</v>
      </c>
      <c r="B4" s="4" t="s">
        <v>1</v>
      </c>
      <c r="C4" s="5" t="s">
        <v>3</v>
      </c>
      <c r="D4" s="6"/>
      <c r="E4" s="5" t="s">
        <v>4</v>
      </c>
      <c r="F4" s="7" t="s">
        <v>2</v>
      </c>
      <c r="I4" s="14" t="s">
        <v>17</v>
      </c>
      <c r="J4" s="1" t="s">
        <v>31</v>
      </c>
    </row>
    <row r="5" spans="1:21" s="2" customFormat="1" ht="14.65" customHeight="1" x14ac:dyDescent="0.2">
      <c r="A5" s="8" t="s">
        <v>38</v>
      </c>
      <c r="B5" s="61">
        <v>75</v>
      </c>
      <c r="C5" s="10">
        <v>9.6199999999999994E-2</v>
      </c>
      <c r="D5" s="9">
        <f t="shared" ref="D5:D30" si="0">B5*C5</f>
        <v>7.2149999999999999</v>
      </c>
      <c r="E5" s="11">
        <f t="shared" ref="E5:E30" si="1">ROUND(D5,2)</f>
        <v>7.22</v>
      </c>
      <c r="F5" s="12">
        <f>E5</f>
        <v>7.22</v>
      </c>
      <c r="I5" s="14"/>
      <c r="J5" s="1"/>
    </row>
    <row r="6" spans="1:21" s="2" customFormat="1" ht="14.65" customHeight="1" x14ac:dyDescent="0.2">
      <c r="A6" s="8" t="s">
        <v>39</v>
      </c>
      <c r="B6" s="61">
        <v>75</v>
      </c>
      <c r="C6" s="10">
        <v>9.6199999999999994E-2</v>
      </c>
      <c r="D6" s="9">
        <f t="shared" si="0"/>
        <v>7.2149999999999999</v>
      </c>
      <c r="E6" s="11">
        <f t="shared" si="1"/>
        <v>7.22</v>
      </c>
      <c r="F6" s="12">
        <f t="shared" ref="F6:F29" si="2">F5+E6</f>
        <v>14.44</v>
      </c>
      <c r="I6" s="14" t="s">
        <v>25</v>
      </c>
      <c r="J6" s="1" t="s">
        <v>83</v>
      </c>
    </row>
    <row r="7" spans="1:21" s="2" customFormat="1" ht="14.65" customHeight="1" x14ac:dyDescent="0.2">
      <c r="A7" s="8" t="s">
        <v>40</v>
      </c>
      <c r="B7" s="61">
        <v>75</v>
      </c>
      <c r="C7" s="10">
        <v>9.6199999999999994E-2</v>
      </c>
      <c r="D7" s="9">
        <f t="shared" si="0"/>
        <v>7.2149999999999999</v>
      </c>
      <c r="E7" s="11">
        <f t="shared" si="1"/>
        <v>7.22</v>
      </c>
      <c r="F7" s="12">
        <f t="shared" si="2"/>
        <v>21.66</v>
      </c>
      <c r="I7" s="14"/>
      <c r="J7" s="1"/>
    </row>
    <row r="8" spans="1:21" s="2" customFormat="1" ht="14.65" customHeight="1" x14ac:dyDescent="0.2">
      <c r="A8" s="8" t="s">
        <v>41</v>
      </c>
      <c r="B8" s="61">
        <v>75</v>
      </c>
      <c r="C8" s="10">
        <v>9.6199999999999994E-2</v>
      </c>
      <c r="D8" s="9">
        <f t="shared" si="0"/>
        <v>7.2149999999999999</v>
      </c>
      <c r="E8" s="11">
        <f t="shared" si="1"/>
        <v>7.22</v>
      </c>
      <c r="F8" s="12">
        <f t="shared" si="2"/>
        <v>28.88</v>
      </c>
      <c r="I8" s="14" t="s">
        <v>18</v>
      </c>
      <c r="J8" s="1" t="s">
        <v>84</v>
      </c>
    </row>
    <row r="9" spans="1:21" s="2" customFormat="1" ht="14.65" customHeight="1" x14ac:dyDescent="0.2">
      <c r="A9" s="8" t="s">
        <v>42</v>
      </c>
      <c r="B9" s="61">
        <v>75</v>
      </c>
      <c r="C9" s="10">
        <v>9.6199999999999994E-2</v>
      </c>
      <c r="D9" s="9">
        <f t="shared" si="0"/>
        <v>7.2149999999999999</v>
      </c>
      <c r="E9" s="11">
        <f t="shared" si="1"/>
        <v>7.22</v>
      </c>
      <c r="F9" s="12">
        <f t="shared" si="2"/>
        <v>36.1</v>
      </c>
      <c r="I9" s="14"/>
      <c r="J9" s="15" t="s">
        <v>30</v>
      </c>
    </row>
    <row r="10" spans="1:21" s="2" customFormat="1" ht="14.65" customHeight="1" x14ac:dyDescent="0.2">
      <c r="A10" s="8" t="s">
        <v>43</v>
      </c>
      <c r="B10" s="61">
        <v>75</v>
      </c>
      <c r="C10" s="10">
        <v>9.6199999999999994E-2</v>
      </c>
      <c r="D10" s="9">
        <f t="shared" si="0"/>
        <v>7.2149999999999999</v>
      </c>
      <c r="E10" s="11">
        <f t="shared" si="1"/>
        <v>7.22</v>
      </c>
      <c r="F10" s="12">
        <f t="shared" si="2"/>
        <v>43.32</v>
      </c>
      <c r="I10" s="14"/>
      <c r="J10" s="17" t="s">
        <v>32</v>
      </c>
    </row>
    <row r="11" spans="1:21" s="2" customFormat="1" ht="14.65" customHeight="1" x14ac:dyDescent="0.2">
      <c r="A11" s="13" t="s">
        <v>44</v>
      </c>
      <c r="B11" s="61">
        <v>75</v>
      </c>
      <c r="C11" s="10">
        <v>9.6199999999999994E-2</v>
      </c>
      <c r="D11" s="9">
        <f t="shared" si="0"/>
        <v>7.2149999999999999</v>
      </c>
      <c r="E11" s="11">
        <f t="shared" si="1"/>
        <v>7.22</v>
      </c>
      <c r="F11" s="12">
        <f t="shared" si="2"/>
        <v>50.54</v>
      </c>
      <c r="I11" s="14"/>
      <c r="J11" s="17"/>
    </row>
    <row r="12" spans="1:21" s="2" customFormat="1" ht="14.65" customHeight="1" x14ac:dyDescent="0.2">
      <c r="A12" s="13" t="s">
        <v>45</v>
      </c>
      <c r="B12" s="61">
        <v>75</v>
      </c>
      <c r="C12" s="10">
        <v>9.6199999999999994E-2</v>
      </c>
      <c r="D12" s="9">
        <f t="shared" si="0"/>
        <v>7.2149999999999999</v>
      </c>
      <c r="E12" s="11">
        <f t="shared" si="1"/>
        <v>7.22</v>
      </c>
      <c r="F12" s="12">
        <f t="shared" si="2"/>
        <v>57.76</v>
      </c>
      <c r="I12" s="26" t="s">
        <v>19</v>
      </c>
      <c r="J12" s="1" t="s">
        <v>85</v>
      </c>
    </row>
    <row r="13" spans="1:21" s="2" customFormat="1" ht="14.65" customHeight="1" x14ac:dyDescent="0.2">
      <c r="A13" s="13" t="s">
        <v>46</v>
      </c>
      <c r="B13" s="61">
        <v>75</v>
      </c>
      <c r="C13" s="10">
        <v>9.6199999999999994E-2</v>
      </c>
      <c r="D13" s="9">
        <f t="shared" si="0"/>
        <v>7.2149999999999999</v>
      </c>
      <c r="E13" s="11">
        <f t="shared" si="1"/>
        <v>7.22</v>
      </c>
      <c r="F13" s="12">
        <f t="shared" si="2"/>
        <v>64.98</v>
      </c>
      <c r="I13" s="1"/>
      <c r="J13" s="27" t="s">
        <v>78</v>
      </c>
    </row>
    <row r="14" spans="1:21" s="2" customFormat="1" ht="14.65" customHeight="1" x14ac:dyDescent="0.2">
      <c r="A14" s="13" t="s">
        <v>47</v>
      </c>
      <c r="B14" s="61">
        <v>75</v>
      </c>
      <c r="C14" s="10">
        <v>9.6199999999999994E-2</v>
      </c>
      <c r="D14" s="9">
        <f t="shared" si="0"/>
        <v>7.2149999999999999</v>
      </c>
      <c r="E14" s="11">
        <f t="shared" si="1"/>
        <v>7.22</v>
      </c>
      <c r="F14" s="12">
        <f t="shared" si="2"/>
        <v>72.2</v>
      </c>
      <c r="I14" s="14"/>
      <c r="J14" s="1"/>
    </row>
    <row r="15" spans="1:21" s="2" customFormat="1" ht="14.65" customHeight="1" x14ac:dyDescent="0.2">
      <c r="A15" s="13" t="s">
        <v>48</v>
      </c>
      <c r="B15" s="61">
        <v>75</v>
      </c>
      <c r="C15" s="10">
        <v>9.6199999999999994E-2</v>
      </c>
      <c r="D15" s="9">
        <f t="shared" si="0"/>
        <v>7.2149999999999999</v>
      </c>
      <c r="E15" s="11">
        <f t="shared" si="1"/>
        <v>7.22</v>
      </c>
      <c r="F15" s="12">
        <f t="shared" si="2"/>
        <v>79.42</v>
      </c>
      <c r="I15" s="14" t="s">
        <v>26</v>
      </c>
      <c r="J15" s="1" t="s">
        <v>20</v>
      </c>
    </row>
    <row r="16" spans="1:21" s="2" customFormat="1" ht="14.65" customHeight="1" x14ac:dyDescent="0.2">
      <c r="A16" s="13" t="s">
        <v>49</v>
      </c>
      <c r="B16" s="61">
        <v>75</v>
      </c>
      <c r="C16" s="10">
        <v>9.6199999999999994E-2</v>
      </c>
      <c r="D16" s="9">
        <f t="shared" si="0"/>
        <v>7.2149999999999999</v>
      </c>
      <c r="E16" s="11">
        <f t="shared" si="1"/>
        <v>7.22</v>
      </c>
      <c r="F16" s="12">
        <f t="shared" si="2"/>
        <v>86.64</v>
      </c>
      <c r="I16" s="18"/>
      <c r="J16" s="17" t="s">
        <v>33</v>
      </c>
      <c r="K16" s="1"/>
    </row>
    <row r="17" spans="1:24" s="2" customFormat="1" ht="14.65" customHeight="1" x14ac:dyDescent="0.2">
      <c r="A17" s="16" t="s">
        <v>50</v>
      </c>
      <c r="B17" s="61">
        <v>75</v>
      </c>
      <c r="C17" s="10">
        <v>9.6199999999999994E-2</v>
      </c>
      <c r="D17" s="9">
        <f t="shared" si="0"/>
        <v>7.2149999999999999</v>
      </c>
      <c r="E17" s="11">
        <f t="shared" si="1"/>
        <v>7.22</v>
      </c>
      <c r="F17" s="12">
        <f t="shared" si="2"/>
        <v>93.86</v>
      </c>
      <c r="I17" s="18"/>
      <c r="J17" s="19" t="s">
        <v>21</v>
      </c>
      <c r="K17" s="20">
        <v>44518</v>
      </c>
    </row>
    <row r="18" spans="1:24" s="2" customFormat="1" ht="14.65" customHeight="1" x14ac:dyDescent="0.2">
      <c r="A18" s="16" t="s">
        <v>51</v>
      </c>
      <c r="B18" s="61">
        <v>75</v>
      </c>
      <c r="C18" s="10">
        <v>9.6199999999999994E-2</v>
      </c>
      <c r="D18" s="9">
        <f t="shared" si="0"/>
        <v>7.2149999999999999</v>
      </c>
      <c r="E18" s="11">
        <f t="shared" si="1"/>
        <v>7.22</v>
      </c>
      <c r="F18" s="12">
        <f t="shared" si="2"/>
        <v>101.08</v>
      </c>
      <c r="I18" s="18"/>
      <c r="J18" s="19" t="s">
        <v>22</v>
      </c>
      <c r="K18" s="21">
        <v>7</v>
      </c>
      <c r="M18" s="22"/>
    </row>
    <row r="19" spans="1:24" s="2" customFormat="1" ht="14.65" customHeight="1" x14ac:dyDescent="0.2">
      <c r="A19" s="16" t="s">
        <v>52</v>
      </c>
      <c r="B19" s="61">
        <v>75</v>
      </c>
      <c r="C19" s="10">
        <v>9.6199999999999994E-2</v>
      </c>
      <c r="D19" s="9">
        <f t="shared" si="0"/>
        <v>7.2149999999999999</v>
      </c>
      <c r="E19" s="11">
        <f t="shared" si="1"/>
        <v>7.22</v>
      </c>
      <c r="F19" s="12">
        <f t="shared" si="2"/>
        <v>108.3</v>
      </c>
      <c r="I19" s="18"/>
      <c r="J19" s="24" t="s">
        <v>23</v>
      </c>
      <c r="K19" s="25">
        <v>7.5</v>
      </c>
    </row>
    <row r="20" spans="1:24" s="2" customFormat="1" ht="14.65" customHeight="1" x14ac:dyDescent="0.2">
      <c r="A20" s="16" t="s">
        <v>53</v>
      </c>
      <c r="B20" s="61">
        <v>75</v>
      </c>
      <c r="C20" s="10">
        <v>9.6199999999999994E-2</v>
      </c>
      <c r="D20" s="9">
        <f t="shared" si="0"/>
        <v>7.2149999999999999</v>
      </c>
      <c r="E20" s="11">
        <f t="shared" si="1"/>
        <v>7.22</v>
      </c>
      <c r="F20" s="12">
        <f t="shared" si="2"/>
        <v>115.52</v>
      </c>
      <c r="I20" s="18"/>
      <c r="J20" s="19" t="s">
        <v>24</v>
      </c>
      <c r="K20" s="14">
        <f>K18*K19</f>
        <v>52.5</v>
      </c>
    </row>
    <row r="21" spans="1:24" s="2" customFormat="1" ht="14.65" customHeight="1" x14ac:dyDescent="0.2">
      <c r="A21" s="16" t="s">
        <v>54</v>
      </c>
      <c r="B21" s="61">
        <v>75</v>
      </c>
      <c r="C21" s="10">
        <v>9.6199999999999994E-2</v>
      </c>
      <c r="D21" s="9">
        <f t="shared" si="0"/>
        <v>7.2149999999999999</v>
      </c>
      <c r="E21" s="11">
        <f t="shared" si="1"/>
        <v>7.22</v>
      </c>
      <c r="F21" s="12">
        <f t="shared" si="2"/>
        <v>122.74</v>
      </c>
      <c r="I21" s="18"/>
    </row>
    <row r="22" spans="1:24" s="2" customFormat="1" ht="14.65" customHeight="1" x14ac:dyDescent="0.2">
      <c r="A22" s="16" t="s">
        <v>55</v>
      </c>
      <c r="B22" s="61">
        <v>75</v>
      </c>
      <c r="C22" s="10">
        <v>9.6199999999999994E-2</v>
      </c>
      <c r="D22" s="9">
        <f t="shared" si="0"/>
        <v>7.2149999999999999</v>
      </c>
      <c r="E22" s="11">
        <f t="shared" si="1"/>
        <v>7.22</v>
      </c>
      <c r="F22" s="12">
        <f t="shared" si="2"/>
        <v>129.96</v>
      </c>
      <c r="I22" s="26" t="s">
        <v>27</v>
      </c>
      <c r="J22" s="1" t="s">
        <v>86</v>
      </c>
    </row>
    <row r="23" spans="1:24" s="2" customFormat="1" ht="14.65" customHeight="1" x14ac:dyDescent="0.2">
      <c r="A23" s="23" t="s">
        <v>56</v>
      </c>
      <c r="B23" s="61">
        <v>75</v>
      </c>
      <c r="C23" s="10">
        <v>9.6199999999999994E-2</v>
      </c>
      <c r="D23" s="9">
        <f t="shared" si="0"/>
        <v>7.2149999999999999</v>
      </c>
      <c r="E23" s="11">
        <f t="shared" si="1"/>
        <v>7.22</v>
      </c>
      <c r="F23" s="12">
        <f t="shared" si="2"/>
        <v>137.18</v>
      </c>
      <c r="I23" s="26"/>
      <c r="J23" s="27" t="s">
        <v>82</v>
      </c>
    </row>
    <row r="24" spans="1:24" s="2" customFormat="1" ht="14.65" customHeight="1" x14ac:dyDescent="0.2">
      <c r="A24" s="23" t="s">
        <v>57</v>
      </c>
      <c r="B24" s="61">
        <v>75</v>
      </c>
      <c r="C24" s="10">
        <v>9.6199999999999994E-2</v>
      </c>
      <c r="D24" s="9">
        <f t="shared" si="0"/>
        <v>7.2149999999999999</v>
      </c>
      <c r="E24" s="11">
        <f t="shared" si="1"/>
        <v>7.22</v>
      </c>
      <c r="F24" s="12">
        <f t="shared" si="2"/>
        <v>144.4</v>
      </c>
      <c r="I24" s="1"/>
      <c r="J24" s="1"/>
    </row>
    <row r="25" spans="1:24" s="2" customFormat="1" ht="14.65" customHeight="1" x14ac:dyDescent="0.2">
      <c r="A25" s="23" t="s">
        <v>58</v>
      </c>
      <c r="B25" s="61">
        <v>75</v>
      </c>
      <c r="C25" s="10">
        <v>9.6199999999999994E-2</v>
      </c>
      <c r="D25" s="9">
        <f t="shared" si="0"/>
        <v>7.2149999999999999</v>
      </c>
      <c r="E25" s="11">
        <f t="shared" si="1"/>
        <v>7.22</v>
      </c>
      <c r="F25" s="12">
        <f t="shared" si="2"/>
        <v>151.62</v>
      </c>
      <c r="I25" s="26" t="s">
        <v>28</v>
      </c>
      <c r="J25" s="1" t="s">
        <v>87</v>
      </c>
      <c r="K25" s="1"/>
      <c r="L25" s="1"/>
      <c r="M25" s="1"/>
      <c r="N25" s="1"/>
      <c r="O25" s="1"/>
      <c r="P25" s="1"/>
      <c r="Q25" s="1"/>
      <c r="R25" s="1"/>
    </row>
    <row r="26" spans="1:24" s="2" customFormat="1" ht="14.65" customHeight="1" x14ac:dyDescent="0.2">
      <c r="A26" s="23" t="s">
        <v>59</v>
      </c>
      <c r="B26" s="61">
        <v>75</v>
      </c>
      <c r="C26" s="10">
        <v>9.6199999999999994E-2</v>
      </c>
      <c r="D26" s="9">
        <f t="shared" si="0"/>
        <v>7.2149999999999999</v>
      </c>
      <c r="E26" s="11">
        <f t="shared" si="1"/>
        <v>7.22</v>
      </c>
      <c r="F26" s="12">
        <f t="shared" si="2"/>
        <v>158.84</v>
      </c>
      <c r="I26" s="26"/>
      <c r="J26" s="17" t="s">
        <v>79</v>
      </c>
      <c r="K26" s="1"/>
      <c r="L26" s="1"/>
      <c r="M26" s="1"/>
      <c r="N26" s="1"/>
      <c r="O26" s="1"/>
      <c r="P26" s="1"/>
      <c r="Q26" s="1"/>
      <c r="R26" s="1"/>
    </row>
    <row r="27" spans="1:24" s="2" customFormat="1" ht="14.65" customHeight="1" x14ac:dyDescent="0.2">
      <c r="A27" s="23" t="s">
        <v>60</v>
      </c>
      <c r="B27" s="61">
        <v>75</v>
      </c>
      <c r="C27" s="10">
        <v>9.6199999999999994E-2</v>
      </c>
      <c r="D27" s="9">
        <f t="shared" si="0"/>
        <v>7.2149999999999999</v>
      </c>
      <c r="E27" s="11">
        <f t="shared" si="1"/>
        <v>7.22</v>
      </c>
      <c r="F27" s="12">
        <f t="shared" si="2"/>
        <v>166.06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4" s="2" customFormat="1" ht="14.65" customHeight="1" x14ac:dyDescent="0.2">
      <c r="A28" s="23" t="s">
        <v>61</v>
      </c>
      <c r="B28" s="61">
        <v>75</v>
      </c>
      <c r="C28" s="10">
        <v>9.6199999999999994E-2</v>
      </c>
      <c r="D28" s="9">
        <f t="shared" si="0"/>
        <v>7.2149999999999999</v>
      </c>
      <c r="E28" s="11">
        <f t="shared" si="1"/>
        <v>7.22</v>
      </c>
      <c r="F28" s="12">
        <f t="shared" si="2"/>
        <v>173.28</v>
      </c>
      <c r="I28" s="26" t="s">
        <v>29</v>
      </c>
      <c r="J28" s="68" t="s">
        <v>88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4" s="2" customFormat="1" ht="14.65" customHeight="1" x14ac:dyDescent="0.2">
      <c r="A29" s="23" t="s">
        <v>62</v>
      </c>
      <c r="B29" s="61">
        <v>75</v>
      </c>
      <c r="C29" s="10">
        <v>9.6199999999999994E-2</v>
      </c>
      <c r="D29" s="9">
        <f t="shared" si="0"/>
        <v>7.2149999999999999</v>
      </c>
      <c r="E29" s="11">
        <f t="shared" si="1"/>
        <v>7.22</v>
      </c>
      <c r="F29" s="12">
        <f t="shared" si="2"/>
        <v>180.5</v>
      </c>
      <c r="I29" s="1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4" s="2" customFormat="1" ht="14.65" customHeight="1" thickBot="1" x14ac:dyDescent="0.25">
      <c r="A30" s="28" t="s">
        <v>63</v>
      </c>
      <c r="B30" s="62">
        <v>75</v>
      </c>
      <c r="C30" s="30">
        <v>9.6199999999999994E-2</v>
      </c>
      <c r="D30" s="29">
        <f t="shared" si="0"/>
        <v>7.2149999999999999</v>
      </c>
      <c r="E30" s="31">
        <f t="shared" si="1"/>
        <v>7.22</v>
      </c>
      <c r="F30" s="32">
        <f>F29+E30</f>
        <v>187.72</v>
      </c>
      <c r="I30" s="1"/>
      <c r="J30" s="17" t="s">
        <v>75</v>
      </c>
      <c r="K30" s="1"/>
      <c r="L30" s="1"/>
      <c r="M30" s="1"/>
      <c r="N30" s="1"/>
      <c r="O30" s="1"/>
      <c r="P30" s="1"/>
      <c r="Q30" s="1"/>
      <c r="R30" s="1"/>
      <c r="S30" s="1"/>
    </row>
    <row r="31" spans="1:24" ht="15" thickBot="1" x14ac:dyDescent="0.25">
      <c r="D31" s="33">
        <f>SUM(D5:D30)</f>
        <v>187.59000000000006</v>
      </c>
      <c r="E31" s="33"/>
      <c r="J31" s="17"/>
      <c r="T31" s="2"/>
      <c r="U31" s="2"/>
      <c r="V31" s="2"/>
      <c r="W31" s="2"/>
      <c r="X31" s="2"/>
    </row>
    <row r="32" spans="1:24" ht="18" x14ac:dyDescent="0.25">
      <c r="A32" s="79" t="s">
        <v>73</v>
      </c>
      <c r="B32" s="80"/>
      <c r="C32" s="80"/>
      <c r="D32" s="80"/>
      <c r="E32" s="81"/>
      <c r="J32" s="17"/>
      <c r="T32" s="2"/>
      <c r="U32" s="2"/>
      <c r="V32" s="2"/>
      <c r="W32" s="2"/>
      <c r="X32" s="2"/>
    </row>
    <row r="33" spans="1:23" x14ac:dyDescent="0.2">
      <c r="A33" s="51" t="s">
        <v>74</v>
      </c>
      <c r="B33" s="50"/>
      <c r="C33" s="50"/>
      <c r="D33" s="50"/>
      <c r="E33" s="52"/>
      <c r="J33" s="15"/>
      <c r="T33" s="2"/>
      <c r="U33" s="2"/>
      <c r="V33" s="2"/>
      <c r="W33" s="2"/>
    </row>
    <row r="34" spans="1:23" ht="18" customHeight="1" x14ac:dyDescent="0.2">
      <c r="A34" s="53" t="s">
        <v>64</v>
      </c>
      <c r="B34" s="77" t="s">
        <v>69</v>
      </c>
      <c r="C34" s="77"/>
      <c r="D34" s="77"/>
      <c r="E34" s="78"/>
      <c r="I34" s="85" t="s">
        <v>81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3" ht="18" customHeight="1" x14ac:dyDescent="0.2">
      <c r="A35" s="54" t="s">
        <v>65</v>
      </c>
      <c r="B35" s="77" t="s">
        <v>68</v>
      </c>
      <c r="C35" s="77"/>
      <c r="D35" s="77"/>
      <c r="E35" s="78"/>
      <c r="F35" s="49"/>
      <c r="I35" s="84" t="s">
        <v>34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3" ht="18" customHeight="1" x14ac:dyDescent="0.2">
      <c r="A36" s="55" t="s">
        <v>66</v>
      </c>
      <c r="B36" s="77" t="s">
        <v>70</v>
      </c>
      <c r="C36" s="77"/>
      <c r="D36" s="77"/>
      <c r="E36" s="78"/>
      <c r="F36" s="49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3" ht="18" customHeight="1" thickBot="1" x14ac:dyDescent="0.25">
      <c r="A37" s="56" t="s">
        <v>67</v>
      </c>
      <c r="B37" s="86" t="s">
        <v>71</v>
      </c>
      <c r="C37" s="86"/>
      <c r="D37" s="86"/>
      <c r="E37" s="87"/>
      <c r="F37" s="49"/>
      <c r="I37" s="14" t="s">
        <v>17</v>
      </c>
      <c r="J37" s="1" t="s">
        <v>31</v>
      </c>
    </row>
    <row r="38" spans="1:23" ht="14.25" customHeight="1" thickBot="1" x14ac:dyDescent="0.25">
      <c r="F38" s="49"/>
    </row>
    <row r="39" spans="1:23" ht="18" x14ac:dyDescent="0.25">
      <c r="A39" s="74" t="s">
        <v>72</v>
      </c>
      <c r="B39" s="75"/>
      <c r="C39" s="75"/>
      <c r="D39" s="75"/>
      <c r="E39" s="76"/>
      <c r="I39" s="14" t="s">
        <v>25</v>
      </c>
      <c r="J39" s="1" t="s">
        <v>89</v>
      </c>
      <c r="S39" s="63"/>
    </row>
    <row r="40" spans="1:23" ht="18" x14ac:dyDescent="0.2">
      <c r="A40" s="64" t="s">
        <v>11</v>
      </c>
      <c r="B40" s="82" t="s">
        <v>16</v>
      </c>
      <c r="C40" s="82"/>
      <c r="D40" s="82"/>
      <c r="E40" s="83"/>
      <c r="I40" s="14"/>
      <c r="J40" s="15" t="s">
        <v>30</v>
      </c>
      <c r="T40" s="58"/>
    </row>
    <row r="41" spans="1:23" ht="18" x14ac:dyDescent="0.2">
      <c r="A41" s="59" t="s">
        <v>12</v>
      </c>
      <c r="B41" s="70">
        <v>9.6199999999999994E-2</v>
      </c>
      <c r="C41" s="70"/>
      <c r="D41" s="70"/>
      <c r="E41" s="71"/>
      <c r="I41" s="14"/>
      <c r="J41" s="43" t="s">
        <v>37</v>
      </c>
      <c r="T41" s="63"/>
      <c r="U41" s="58"/>
    </row>
    <row r="42" spans="1:23" x14ac:dyDescent="0.2">
      <c r="A42" s="59" t="s">
        <v>13</v>
      </c>
      <c r="B42" s="70">
        <v>0.1</v>
      </c>
      <c r="C42" s="70"/>
      <c r="D42" s="70"/>
      <c r="E42" s="71"/>
    </row>
    <row r="43" spans="1:23" x14ac:dyDescent="0.2">
      <c r="A43" s="59" t="s">
        <v>14</v>
      </c>
      <c r="B43" s="70">
        <v>0.1038</v>
      </c>
      <c r="C43" s="70"/>
      <c r="D43" s="70"/>
      <c r="E43" s="71"/>
      <c r="I43" s="47" t="s">
        <v>18</v>
      </c>
      <c r="J43" s="67" t="s">
        <v>91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3" ht="15" thickBot="1" x14ac:dyDescent="0.25">
      <c r="A44" s="60" t="s">
        <v>15</v>
      </c>
      <c r="B44" s="72">
        <v>0.1077</v>
      </c>
      <c r="C44" s="72"/>
      <c r="D44" s="72"/>
      <c r="E44" s="73"/>
      <c r="I44" s="4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3" x14ac:dyDescent="0.2">
      <c r="I45" s="47"/>
      <c r="J45" s="46" t="s">
        <v>90</v>
      </c>
    </row>
    <row r="46" spans="1:23" x14ac:dyDescent="0.2">
      <c r="I46" s="48"/>
      <c r="J46" s="48"/>
    </row>
    <row r="47" spans="1:23" x14ac:dyDescent="0.2">
      <c r="I47" s="47" t="s">
        <v>19</v>
      </c>
      <c r="J47" s="48" t="s">
        <v>35</v>
      </c>
    </row>
    <row r="48" spans="1:23" x14ac:dyDescent="0.2">
      <c r="I48" s="45"/>
      <c r="J48" s="46" t="s">
        <v>92</v>
      </c>
    </row>
    <row r="49" spans="9:22" x14ac:dyDescent="0.2">
      <c r="I49" s="45"/>
      <c r="J49" s="45"/>
    </row>
    <row r="50" spans="9:22" x14ac:dyDescent="0.2">
      <c r="I50" s="47" t="s">
        <v>36</v>
      </c>
      <c r="J50" s="1" t="s">
        <v>76</v>
      </c>
    </row>
    <row r="51" spans="9:22" x14ac:dyDescent="0.2">
      <c r="I51" s="44"/>
      <c r="J51" s="57" t="s">
        <v>77</v>
      </c>
    </row>
    <row r="52" spans="9:22" x14ac:dyDescent="0.2">
      <c r="I52" s="45"/>
      <c r="J52" s="45"/>
    </row>
    <row r="53" spans="9:22" x14ac:dyDescent="0.2">
      <c r="I53" s="26" t="s">
        <v>27</v>
      </c>
      <c r="J53" s="68" t="s">
        <v>93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9:22" x14ac:dyDescent="0.2"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9:22" x14ac:dyDescent="0.2">
      <c r="J55" s="17" t="s">
        <v>94</v>
      </c>
    </row>
  </sheetData>
  <mergeCells count="19">
    <mergeCell ref="B37:E37"/>
    <mergeCell ref="A2:F2"/>
    <mergeCell ref="A3:F3"/>
    <mergeCell ref="J43:U44"/>
    <mergeCell ref="J53:V54"/>
    <mergeCell ref="I2:U2"/>
    <mergeCell ref="B41:E41"/>
    <mergeCell ref="B42:E42"/>
    <mergeCell ref="B43:E43"/>
    <mergeCell ref="B44:E44"/>
    <mergeCell ref="A39:E39"/>
    <mergeCell ref="B34:E34"/>
    <mergeCell ref="A32:E32"/>
    <mergeCell ref="B40:E40"/>
    <mergeCell ref="J28:V29"/>
    <mergeCell ref="I35:T36"/>
    <mergeCell ref="I34:U34"/>
    <mergeCell ref="B35:E35"/>
    <mergeCell ref="B36:E36"/>
  </mergeCells>
  <phoneticPr fontId="19" type="noConversion"/>
  <hyperlinks>
    <hyperlink ref="J9" r:id="rId1" xr:uid="{36B5A115-FC94-478F-82D2-9AE0947FAB08}"/>
    <hyperlink ref="J40" r:id="rId2" xr:uid="{3BDDE5E5-2524-4B94-BD90-B109809E483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1E8D-26DA-400E-A869-7E0D4C7EECFB}">
  <dimension ref="A1:Y55"/>
  <sheetViews>
    <sheetView workbookViewId="0">
      <selection activeCell="B12" sqref="B12"/>
    </sheetView>
  </sheetViews>
  <sheetFormatPr defaultRowHeight="14.25" x14ac:dyDescent="0.2"/>
  <cols>
    <col min="1" max="1" width="15.140625" style="1" customWidth="1"/>
    <col min="2" max="2" width="12.42578125" style="1" customWidth="1"/>
    <col min="3" max="3" width="15.42578125" style="1" bestFit="1" customWidth="1"/>
    <col min="4" max="4" width="10" style="1" hidden="1" customWidth="1"/>
    <col min="5" max="5" width="11.5703125" style="1" bestFit="1" customWidth="1"/>
    <col min="6" max="6" width="14" style="1" bestFit="1" customWidth="1"/>
    <col min="7" max="7" width="9.140625" style="1"/>
    <col min="8" max="8" width="9" style="1" bestFit="1" customWidth="1"/>
    <col min="9" max="9" width="15.5703125" style="1" customWidth="1"/>
    <col min="10" max="10" width="35.28515625" style="1" customWidth="1"/>
    <col min="11" max="11" width="12.140625" style="1" bestFit="1" customWidth="1"/>
    <col min="12" max="12" width="0" style="1" hidden="1" customWidth="1"/>
    <col min="13" max="14" width="9" style="1" bestFit="1" customWidth="1"/>
    <col min="15" max="23" width="9.140625" style="1"/>
    <col min="24" max="24" width="9.140625" style="1" customWidth="1"/>
    <col min="25" max="26" width="9" style="1" bestFit="1" customWidth="1"/>
    <col min="27" max="16384" width="9.140625" style="1"/>
  </cols>
  <sheetData>
    <row r="1" spans="1:21" ht="3" customHeight="1" thickBot="1" x14ac:dyDescent="0.25"/>
    <row r="2" spans="1:21" s="2" customFormat="1" ht="18" x14ac:dyDescent="0.25">
      <c r="A2" s="88" t="s">
        <v>6</v>
      </c>
      <c r="B2" s="89"/>
      <c r="C2" s="89"/>
      <c r="D2" s="89"/>
      <c r="E2" s="89"/>
      <c r="F2" s="90"/>
      <c r="I2" s="69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" customFormat="1" ht="6" customHeight="1" x14ac:dyDescent="0.25">
      <c r="A3" s="91"/>
      <c r="B3" s="92"/>
      <c r="C3" s="92"/>
      <c r="D3" s="92"/>
      <c r="E3" s="92"/>
      <c r="F3" s="93"/>
    </row>
    <row r="4" spans="1:21" s="2" customFormat="1" ht="14.65" customHeight="1" x14ac:dyDescent="0.2">
      <c r="A4" s="3" t="s">
        <v>0</v>
      </c>
      <c r="B4" s="4" t="s">
        <v>1</v>
      </c>
      <c r="C4" s="5" t="s">
        <v>3</v>
      </c>
      <c r="D4" s="6"/>
      <c r="E4" s="5" t="s">
        <v>4</v>
      </c>
      <c r="F4" s="7" t="s">
        <v>2</v>
      </c>
      <c r="I4" s="14" t="s">
        <v>17</v>
      </c>
      <c r="J4" s="1" t="s">
        <v>31</v>
      </c>
    </row>
    <row r="5" spans="1:21" s="2" customFormat="1" ht="14.65" customHeight="1" x14ac:dyDescent="0.2">
      <c r="A5" s="8" t="s">
        <v>38</v>
      </c>
      <c r="B5" s="61">
        <v>75</v>
      </c>
      <c r="C5" s="10">
        <v>0.1</v>
      </c>
      <c r="D5" s="9">
        <f t="shared" ref="D5:D30" si="0">B5*C5</f>
        <v>7.5</v>
      </c>
      <c r="E5" s="11">
        <f t="shared" ref="E5:E30" si="1">ROUND(D5,2)</f>
        <v>7.5</v>
      </c>
      <c r="F5" s="12">
        <f>E5</f>
        <v>7.5</v>
      </c>
      <c r="I5" s="14"/>
      <c r="J5" s="1"/>
    </row>
    <row r="6" spans="1:21" s="2" customFormat="1" ht="14.65" customHeight="1" x14ac:dyDescent="0.2">
      <c r="A6" s="8" t="s">
        <v>39</v>
      </c>
      <c r="B6" s="61">
        <v>75</v>
      </c>
      <c r="C6" s="10">
        <v>0.1</v>
      </c>
      <c r="D6" s="9">
        <f t="shared" si="0"/>
        <v>7.5</v>
      </c>
      <c r="E6" s="11">
        <f t="shared" si="1"/>
        <v>7.5</v>
      </c>
      <c r="F6" s="12">
        <f t="shared" ref="F6:F30" si="2">F5+E6</f>
        <v>15</v>
      </c>
      <c r="I6" s="14" t="s">
        <v>25</v>
      </c>
      <c r="J6" s="1" t="s">
        <v>83</v>
      </c>
    </row>
    <row r="7" spans="1:21" s="2" customFormat="1" ht="14.65" customHeight="1" x14ac:dyDescent="0.2">
      <c r="A7" s="8" t="s">
        <v>40</v>
      </c>
      <c r="B7" s="61">
        <v>75</v>
      </c>
      <c r="C7" s="10">
        <v>0.1</v>
      </c>
      <c r="D7" s="9">
        <f t="shared" si="0"/>
        <v>7.5</v>
      </c>
      <c r="E7" s="11">
        <f t="shared" si="1"/>
        <v>7.5</v>
      </c>
      <c r="F7" s="12">
        <f t="shared" si="2"/>
        <v>22.5</v>
      </c>
      <c r="I7" s="14"/>
      <c r="J7" s="1"/>
    </row>
    <row r="8" spans="1:21" s="2" customFormat="1" ht="14.65" customHeight="1" x14ac:dyDescent="0.2">
      <c r="A8" s="8" t="s">
        <v>41</v>
      </c>
      <c r="B8" s="61">
        <v>75</v>
      </c>
      <c r="C8" s="10">
        <v>0.1</v>
      </c>
      <c r="D8" s="9">
        <f t="shared" si="0"/>
        <v>7.5</v>
      </c>
      <c r="E8" s="11">
        <f t="shared" si="1"/>
        <v>7.5</v>
      </c>
      <c r="F8" s="12">
        <f t="shared" si="2"/>
        <v>30</v>
      </c>
      <c r="I8" s="14" t="s">
        <v>18</v>
      </c>
      <c r="J8" s="1" t="s">
        <v>84</v>
      </c>
    </row>
    <row r="9" spans="1:21" s="2" customFormat="1" ht="14.65" customHeight="1" x14ac:dyDescent="0.2">
      <c r="A9" s="8" t="s">
        <v>42</v>
      </c>
      <c r="B9" s="61">
        <v>75</v>
      </c>
      <c r="C9" s="10">
        <v>0.1</v>
      </c>
      <c r="D9" s="9">
        <f t="shared" si="0"/>
        <v>7.5</v>
      </c>
      <c r="E9" s="11">
        <f t="shared" si="1"/>
        <v>7.5</v>
      </c>
      <c r="F9" s="12">
        <f t="shared" si="2"/>
        <v>37.5</v>
      </c>
      <c r="I9" s="14"/>
      <c r="J9" s="15" t="s">
        <v>30</v>
      </c>
    </row>
    <row r="10" spans="1:21" s="2" customFormat="1" ht="14.65" customHeight="1" x14ac:dyDescent="0.2">
      <c r="A10" s="8" t="s">
        <v>43</v>
      </c>
      <c r="B10" s="61">
        <v>75</v>
      </c>
      <c r="C10" s="10">
        <v>0.1</v>
      </c>
      <c r="D10" s="9">
        <f t="shared" si="0"/>
        <v>7.5</v>
      </c>
      <c r="E10" s="11">
        <f t="shared" si="1"/>
        <v>7.5</v>
      </c>
      <c r="F10" s="12">
        <f t="shared" si="2"/>
        <v>45</v>
      </c>
      <c r="I10" s="14"/>
      <c r="J10" s="17" t="s">
        <v>32</v>
      </c>
    </row>
    <row r="11" spans="1:21" s="2" customFormat="1" ht="14.65" customHeight="1" x14ac:dyDescent="0.2">
      <c r="A11" s="13" t="s">
        <v>44</v>
      </c>
      <c r="B11" s="61">
        <v>75</v>
      </c>
      <c r="C11" s="10">
        <v>0.1</v>
      </c>
      <c r="D11" s="9">
        <f t="shared" si="0"/>
        <v>7.5</v>
      </c>
      <c r="E11" s="11">
        <f t="shared" si="1"/>
        <v>7.5</v>
      </c>
      <c r="F11" s="12">
        <f t="shared" si="2"/>
        <v>52.5</v>
      </c>
      <c r="I11" s="14"/>
      <c r="J11" s="17"/>
    </row>
    <row r="12" spans="1:21" s="2" customFormat="1" ht="14.65" customHeight="1" x14ac:dyDescent="0.2">
      <c r="A12" s="13" t="s">
        <v>45</v>
      </c>
      <c r="B12" s="61">
        <v>75</v>
      </c>
      <c r="C12" s="10">
        <v>0.1</v>
      </c>
      <c r="D12" s="9">
        <f t="shared" si="0"/>
        <v>7.5</v>
      </c>
      <c r="E12" s="11">
        <f t="shared" si="1"/>
        <v>7.5</v>
      </c>
      <c r="F12" s="12">
        <f t="shared" si="2"/>
        <v>60</v>
      </c>
      <c r="I12" s="26" t="s">
        <v>19</v>
      </c>
      <c r="J12" s="1" t="s">
        <v>85</v>
      </c>
    </row>
    <row r="13" spans="1:21" s="2" customFormat="1" ht="14.65" customHeight="1" x14ac:dyDescent="0.2">
      <c r="A13" s="13" t="s">
        <v>46</v>
      </c>
      <c r="B13" s="61">
        <v>75</v>
      </c>
      <c r="C13" s="10">
        <v>0.1</v>
      </c>
      <c r="D13" s="9">
        <f t="shared" si="0"/>
        <v>7.5</v>
      </c>
      <c r="E13" s="11">
        <f t="shared" si="1"/>
        <v>7.5</v>
      </c>
      <c r="F13" s="12">
        <f t="shared" si="2"/>
        <v>67.5</v>
      </c>
      <c r="I13" s="1"/>
      <c r="J13" s="27" t="s">
        <v>78</v>
      </c>
    </row>
    <row r="14" spans="1:21" s="2" customFormat="1" ht="14.65" customHeight="1" x14ac:dyDescent="0.2">
      <c r="A14" s="13" t="s">
        <v>47</v>
      </c>
      <c r="B14" s="61">
        <v>75</v>
      </c>
      <c r="C14" s="10">
        <v>0.1</v>
      </c>
      <c r="D14" s="9">
        <f t="shared" si="0"/>
        <v>7.5</v>
      </c>
      <c r="E14" s="11">
        <f t="shared" si="1"/>
        <v>7.5</v>
      </c>
      <c r="F14" s="12">
        <f t="shared" si="2"/>
        <v>75</v>
      </c>
      <c r="I14" s="14"/>
      <c r="J14" s="1"/>
    </row>
    <row r="15" spans="1:21" s="2" customFormat="1" ht="14.65" customHeight="1" x14ac:dyDescent="0.2">
      <c r="A15" s="13" t="s">
        <v>48</v>
      </c>
      <c r="B15" s="61">
        <v>75</v>
      </c>
      <c r="C15" s="10">
        <v>0.1</v>
      </c>
      <c r="D15" s="9">
        <f t="shared" si="0"/>
        <v>7.5</v>
      </c>
      <c r="E15" s="11">
        <f t="shared" si="1"/>
        <v>7.5</v>
      </c>
      <c r="F15" s="12">
        <f t="shared" si="2"/>
        <v>82.5</v>
      </c>
      <c r="I15" s="14" t="s">
        <v>26</v>
      </c>
      <c r="J15" s="1" t="s">
        <v>20</v>
      </c>
    </row>
    <row r="16" spans="1:21" s="2" customFormat="1" ht="14.65" customHeight="1" x14ac:dyDescent="0.2">
      <c r="A16" s="13" t="s">
        <v>49</v>
      </c>
      <c r="B16" s="61">
        <v>75</v>
      </c>
      <c r="C16" s="10">
        <v>0.1</v>
      </c>
      <c r="D16" s="9">
        <f t="shared" si="0"/>
        <v>7.5</v>
      </c>
      <c r="E16" s="11">
        <f t="shared" si="1"/>
        <v>7.5</v>
      </c>
      <c r="F16" s="12">
        <f t="shared" si="2"/>
        <v>90</v>
      </c>
      <c r="I16" s="18"/>
      <c r="J16" s="17" t="s">
        <v>33</v>
      </c>
      <c r="K16" s="1"/>
    </row>
    <row r="17" spans="1:25" s="2" customFormat="1" ht="14.65" customHeight="1" x14ac:dyDescent="0.2">
      <c r="A17" s="16" t="s">
        <v>50</v>
      </c>
      <c r="B17" s="61">
        <v>75</v>
      </c>
      <c r="C17" s="10">
        <v>0.1</v>
      </c>
      <c r="D17" s="9">
        <f t="shared" si="0"/>
        <v>7.5</v>
      </c>
      <c r="E17" s="11">
        <f t="shared" si="1"/>
        <v>7.5</v>
      </c>
      <c r="F17" s="12">
        <f t="shared" si="2"/>
        <v>97.5</v>
      </c>
      <c r="I17" s="18"/>
      <c r="J17" s="19" t="s">
        <v>21</v>
      </c>
      <c r="K17" s="20">
        <v>44518</v>
      </c>
    </row>
    <row r="18" spans="1:25" s="2" customFormat="1" ht="14.65" customHeight="1" x14ac:dyDescent="0.2">
      <c r="A18" s="16" t="s">
        <v>51</v>
      </c>
      <c r="B18" s="61">
        <v>75</v>
      </c>
      <c r="C18" s="10">
        <v>0.1</v>
      </c>
      <c r="D18" s="9">
        <f t="shared" si="0"/>
        <v>7.5</v>
      </c>
      <c r="E18" s="11">
        <f t="shared" si="1"/>
        <v>7.5</v>
      </c>
      <c r="F18" s="12">
        <f t="shared" si="2"/>
        <v>105</v>
      </c>
      <c r="I18" s="18"/>
      <c r="J18" s="19" t="s">
        <v>22</v>
      </c>
      <c r="K18" s="21">
        <v>7</v>
      </c>
      <c r="M18" s="22"/>
    </row>
    <row r="19" spans="1:25" s="2" customFormat="1" ht="14.65" customHeight="1" x14ac:dyDescent="0.2">
      <c r="A19" s="16" t="s">
        <v>52</v>
      </c>
      <c r="B19" s="61">
        <v>75</v>
      </c>
      <c r="C19" s="10">
        <v>0.1</v>
      </c>
      <c r="D19" s="9">
        <f t="shared" si="0"/>
        <v>7.5</v>
      </c>
      <c r="E19" s="11">
        <f t="shared" si="1"/>
        <v>7.5</v>
      </c>
      <c r="F19" s="12">
        <f t="shared" si="2"/>
        <v>112.5</v>
      </c>
      <c r="I19" s="18"/>
      <c r="J19" s="24" t="s">
        <v>23</v>
      </c>
      <c r="K19" s="25">
        <v>7.5</v>
      </c>
    </row>
    <row r="20" spans="1:25" s="2" customFormat="1" ht="14.65" customHeight="1" x14ac:dyDescent="0.2">
      <c r="A20" s="16" t="s">
        <v>53</v>
      </c>
      <c r="B20" s="61">
        <v>75</v>
      </c>
      <c r="C20" s="10">
        <v>0.1</v>
      </c>
      <c r="D20" s="9">
        <f t="shared" si="0"/>
        <v>7.5</v>
      </c>
      <c r="E20" s="11">
        <f t="shared" si="1"/>
        <v>7.5</v>
      </c>
      <c r="F20" s="12">
        <f t="shared" si="2"/>
        <v>120</v>
      </c>
      <c r="I20" s="18"/>
      <c r="J20" s="19" t="s">
        <v>24</v>
      </c>
      <c r="K20" s="14">
        <f>K18*K19</f>
        <v>52.5</v>
      </c>
    </row>
    <row r="21" spans="1:25" s="2" customFormat="1" ht="14.65" customHeight="1" x14ac:dyDescent="0.2">
      <c r="A21" s="16" t="s">
        <v>54</v>
      </c>
      <c r="B21" s="61">
        <v>75</v>
      </c>
      <c r="C21" s="10">
        <v>0.1</v>
      </c>
      <c r="D21" s="9">
        <f t="shared" si="0"/>
        <v>7.5</v>
      </c>
      <c r="E21" s="11">
        <f t="shared" si="1"/>
        <v>7.5</v>
      </c>
      <c r="F21" s="12">
        <f t="shared" si="2"/>
        <v>127.5</v>
      </c>
      <c r="I21" s="18"/>
    </row>
    <row r="22" spans="1:25" s="2" customFormat="1" ht="14.65" customHeight="1" x14ac:dyDescent="0.2">
      <c r="A22" s="16" t="s">
        <v>55</v>
      </c>
      <c r="B22" s="61">
        <v>75</v>
      </c>
      <c r="C22" s="10">
        <v>0.1</v>
      </c>
      <c r="D22" s="9">
        <f t="shared" si="0"/>
        <v>7.5</v>
      </c>
      <c r="E22" s="11">
        <f t="shared" si="1"/>
        <v>7.5</v>
      </c>
      <c r="F22" s="12">
        <f t="shared" si="2"/>
        <v>135</v>
      </c>
      <c r="I22" s="26" t="s">
        <v>27</v>
      </c>
      <c r="J22" s="1" t="s">
        <v>86</v>
      </c>
    </row>
    <row r="23" spans="1:25" s="2" customFormat="1" ht="14.65" customHeight="1" x14ac:dyDescent="0.2">
      <c r="A23" s="23" t="s">
        <v>56</v>
      </c>
      <c r="B23" s="61">
        <v>75</v>
      </c>
      <c r="C23" s="10">
        <v>0.1</v>
      </c>
      <c r="D23" s="9">
        <f t="shared" si="0"/>
        <v>7.5</v>
      </c>
      <c r="E23" s="11">
        <f t="shared" si="1"/>
        <v>7.5</v>
      </c>
      <c r="F23" s="12">
        <f t="shared" si="2"/>
        <v>142.5</v>
      </c>
      <c r="I23" s="26"/>
      <c r="J23" s="27" t="s">
        <v>82</v>
      </c>
    </row>
    <row r="24" spans="1:25" s="2" customFormat="1" ht="14.65" customHeight="1" x14ac:dyDescent="0.2">
      <c r="A24" s="23" t="s">
        <v>57</v>
      </c>
      <c r="B24" s="61">
        <v>75</v>
      </c>
      <c r="C24" s="10">
        <v>0.1</v>
      </c>
      <c r="D24" s="9">
        <f t="shared" si="0"/>
        <v>7.5</v>
      </c>
      <c r="E24" s="11">
        <f t="shared" si="1"/>
        <v>7.5</v>
      </c>
      <c r="F24" s="12">
        <f t="shared" si="2"/>
        <v>150</v>
      </c>
      <c r="I24" s="1"/>
      <c r="J24" s="1"/>
    </row>
    <row r="25" spans="1:25" s="2" customFormat="1" ht="14.65" customHeight="1" x14ac:dyDescent="0.2">
      <c r="A25" s="23" t="s">
        <v>58</v>
      </c>
      <c r="B25" s="61">
        <v>75</v>
      </c>
      <c r="C25" s="10">
        <v>0.1</v>
      </c>
      <c r="D25" s="9">
        <f t="shared" si="0"/>
        <v>7.5</v>
      </c>
      <c r="E25" s="11">
        <f t="shared" si="1"/>
        <v>7.5</v>
      </c>
      <c r="F25" s="12">
        <f t="shared" si="2"/>
        <v>157.5</v>
      </c>
      <c r="I25" s="26" t="s">
        <v>28</v>
      </c>
      <c r="J25" s="1" t="s">
        <v>87</v>
      </c>
      <c r="K25" s="1"/>
      <c r="L25" s="1"/>
      <c r="M25" s="1"/>
      <c r="N25" s="1"/>
      <c r="O25" s="1"/>
      <c r="P25" s="1"/>
      <c r="Q25" s="1"/>
      <c r="R25" s="1"/>
    </row>
    <row r="26" spans="1:25" s="2" customFormat="1" ht="14.65" customHeight="1" x14ac:dyDescent="0.2">
      <c r="A26" s="23" t="s">
        <v>59</v>
      </c>
      <c r="B26" s="61">
        <v>75</v>
      </c>
      <c r="C26" s="10">
        <v>0.1</v>
      </c>
      <c r="D26" s="9">
        <f t="shared" si="0"/>
        <v>7.5</v>
      </c>
      <c r="E26" s="11">
        <f t="shared" si="1"/>
        <v>7.5</v>
      </c>
      <c r="F26" s="12">
        <f t="shared" si="2"/>
        <v>165</v>
      </c>
      <c r="I26" s="26"/>
      <c r="J26" s="17" t="s">
        <v>95</v>
      </c>
      <c r="K26" s="1"/>
      <c r="L26" s="1"/>
      <c r="M26" s="1"/>
      <c r="N26" s="1"/>
      <c r="O26" s="1"/>
      <c r="P26" s="1"/>
      <c r="Q26" s="1"/>
      <c r="R26" s="1"/>
    </row>
    <row r="27" spans="1:25" s="2" customFormat="1" ht="14.65" customHeight="1" x14ac:dyDescent="0.2">
      <c r="A27" s="23" t="s">
        <v>60</v>
      </c>
      <c r="B27" s="61">
        <v>75</v>
      </c>
      <c r="C27" s="10">
        <v>0.1</v>
      </c>
      <c r="D27" s="9">
        <f t="shared" si="0"/>
        <v>7.5</v>
      </c>
      <c r="E27" s="11">
        <f t="shared" si="1"/>
        <v>7.5</v>
      </c>
      <c r="F27" s="12">
        <f t="shared" si="2"/>
        <v>172.5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5" s="2" customFormat="1" ht="14.65" customHeight="1" x14ac:dyDescent="0.2">
      <c r="A28" s="23" t="s">
        <v>61</v>
      </c>
      <c r="B28" s="61">
        <v>75</v>
      </c>
      <c r="C28" s="10">
        <v>0.1</v>
      </c>
      <c r="D28" s="9">
        <f t="shared" si="0"/>
        <v>7.5</v>
      </c>
      <c r="E28" s="11">
        <f t="shared" si="1"/>
        <v>7.5</v>
      </c>
      <c r="F28" s="12">
        <f t="shared" si="2"/>
        <v>180</v>
      </c>
      <c r="I28" s="26" t="s">
        <v>29</v>
      </c>
      <c r="J28" s="68" t="s">
        <v>88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5" s="2" customFormat="1" ht="14.65" customHeight="1" x14ac:dyDescent="0.2">
      <c r="A29" s="23" t="s">
        <v>62</v>
      </c>
      <c r="B29" s="61">
        <v>75</v>
      </c>
      <c r="C29" s="10">
        <v>0.1</v>
      </c>
      <c r="D29" s="9">
        <f t="shared" si="0"/>
        <v>7.5</v>
      </c>
      <c r="E29" s="11">
        <f t="shared" si="1"/>
        <v>7.5</v>
      </c>
      <c r="F29" s="12">
        <f t="shared" si="2"/>
        <v>187.5</v>
      </c>
      <c r="I29" s="1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5" s="2" customFormat="1" ht="14.65" customHeight="1" thickBot="1" x14ac:dyDescent="0.25">
      <c r="A30" s="28" t="s">
        <v>63</v>
      </c>
      <c r="B30" s="62">
        <v>75</v>
      </c>
      <c r="C30" s="30">
        <v>0.1</v>
      </c>
      <c r="D30" s="29">
        <f t="shared" si="0"/>
        <v>7.5</v>
      </c>
      <c r="E30" s="31">
        <f t="shared" si="1"/>
        <v>7.5</v>
      </c>
      <c r="F30" s="32">
        <f t="shared" si="2"/>
        <v>195</v>
      </c>
      <c r="I30" s="1"/>
      <c r="J30" s="17" t="s">
        <v>96</v>
      </c>
      <c r="K30" s="1"/>
      <c r="L30" s="1"/>
      <c r="M30" s="1"/>
      <c r="N30" s="1"/>
      <c r="O30" s="1"/>
      <c r="P30" s="1"/>
      <c r="Q30" s="1"/>
      <c r="R30" s="1"/>
      <c r="S30" s="1"/>
    </row>
    <row r="31" spans="1:25" ht="15" thickBot="1" x14ac:dyDescent="0.25">
      <c r="D31" s="33">
        <f>SUM(D5:D30)</f>
        <v>195</v>
      </c>
      <c r="E31" s="33"/>
      <c r="J31" s="17"/>
      <c r="T31" s="2"/>
      <c r="U31" s="2"/>
      <c r="V31" s="2"/>
      <c r="W31" s="2"/>
      <c r="X31" s="33"/>
      <c r="Y31" s="33"/>
    </row>
    <row r="32" spans="1:25" ht="15" customHeight="1" x14ac:dyDescent="0.25">
      <c r="A32" s="79" t="s">
        <v>73</v>
      </c>
      <c r="B32" s="80"/>
      <c r="C32" s="80"/>
      <c r="D32" s="80"/>
      <c r="E32" s="81"/>
      <c r="J32" s="17"/>
      <c r="T32" s="2"/>
      <c r="U32" s="2"/>
      <c r="V32" s="2"/>
      <c r="W32" s="2"/>
    </row>
    <row r="33" spans="1:23" ht="15" customHeight="1" x14ac:dyDescent="0.2">
      <c r="A33" s="51" t="s">
        <v>74</v>
      </c>
      <c r="B33" s="50"/>
      <c r="C33" s="50"/>
      <c r="D33" s="50"/>
      <c r="E33" s="52"/>
      <c r="J33" s="15"/>
      <c r="T33" s="2"/>
      <c r="U33" s="2"/>
      <c r="V33" s="2"/>
      <c r="W33" s="2"/>
    </row>
    <row r="34" spans="1:23" ht="18" customHeight="1" x14ac:dyDescent="0.2">
      <c r="A34" s="53" t="s">
        <v>64</v>
      </c>
      <c r="B34" s="77" t="s">
        <v>69</v>
      </c>
      <c r="C34" s="77"/>
      <c r="D34" s="77"/>
      <c r="E34" s="78"/>
      <c r="I34" s="85" t="s">
        <v>81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3" ht="18" customHeight="1" x14ac:dyDescent="0.2">
      <c r="A35" s="54" t="s">
        <v>65</v>
      </c>
      <c r="B35" s="77" t="s">
        <v>68</v>
      </c>
      <c r="C35" s="77"/>
      <c r="D35" s="77"/>
      <c r="E35" s="78"/>
      <c r="I35" s="84" t="s">
        <v>34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3" ht="18" customHeight="1" x14ac:dyDescent="0.2">
      <c r="A36" s="55" t="s">
        <v>66</v>
      </c>
      <c r="B36" s="77" t="s">
        <v>70</v>
      </c>
      <c r="C36" s="77"/>
      <c r="D36" s="77"/>
      <c r="E36" s="78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3" ht="18" customHeight="1" thickBot="1" x14ac:dyDescent="0.25">
      <c r="A37" s="56" t="s">
        <v>67</v>
      </c>
      <c r="B37" s="86" t="s">
        <v>71</v>
      </c>
      <c r="C37" s="86"/>
      <c r="D37" s="86"/>
      <c r="E37" s="87"/>
      <c r="I37" s="14" t="s">
        <v>17</v>
      </c>
      <c r="J37" s="1" t="s">
        <v>31</v>
      </c>
    </row>
    <row r="38" spans="1:23" ht="15" thickBot="1" x14ac:dyDescent="0.25"/>
    <row r="39" spans="1:23" ht="18" x14ac:dyDescent="0.25">
      <c r="A39" s="74" t="s">
        <v>72</v>
      </c>
      <c r="B39" s="75"/>
      <c r="C39" s="75"/>
      <c r="D39" s="75"/>
      <c r="E39" s="76"/>
      <c r="I39" s="14" t="s">
        <v>25</v>
      </c>
      <c r="J39" s="1" t="s">
        <v>89</v>
      </c>
      <c r="S39" s="63"/>
    </row>
    <row r="40" spans="1:23" ht="15" customHeight="1" x14ac:dyDescent="0.2">
      <c r="A40" s="64" t="s">
        <v>11</v>
      </c>
      <c r="B40" s="82" t="s">
        <v>16</v>
      </c>
      <c r="C40" s="82"/>
      <c r="D40" s="82"/>
      <c r="E40" s="83"/>
      <c r="I40" s="14"/>
      <c r="J40" s="15" t="s">
        <v>30</v>
      </c>
      <c r="T40" s="58"/>
    </row>
    <row r="41" spans="1:23" ht="15" customHeight="1" x14ac:dyDescent="0.2">
      <c r="A41" s="59" t="s">
        <v>12</v>
      </c>
      <c r="B41" s="70">
        <v>9.6199999999999994E-2</v>
      </c>
      <c r="C41" s="70"/>
      <c r="D41" s="70"/>
      <c r="E41" s="71"/>
      <c r="I41" s="14"/>
      <c r="J41" s="43" t="s">
        <v>97</v>
      </c>
      <c r="T41" s="63"/>
      <c r="U41" s="58"/>
    </row>
    <row r="42" spans="1:23" ht="15" customHeight="1" x14ac:dyDescent="0.2">
      <c r="A42" s="59" t="s">
        <v>13</v>
      </c>
      <c r="B42" s="70">
        <v>0.1</v>
      </c>
      <c r="C42" s="70"/>
      <c r="D42" s="70"/>
      <c r="E42" s="71"/>
    </row>
    <row r="43" spans="1:23" ht="15" customHeight="1" x14ac:dyDescent="0.2">
      <c r="A43" s="59" t="s">
        <v>14</v>
      </c>
      <c r="B43" s="70">
        <v>0.1038</v>
      </c>
      <c r="C43" s="70"/>
      <c r="D43" s="70"/>
      <c r="E43" s="71"/>
      <c r="I43" s="47" t="s">
        <v>18</v>
      </c>
      <c r="J43" s="67" t="s">
        <v>91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3" ht="15" customHeight="1" thickBot="1" x14ac:dyDescent="0.25">
      <c r="A44" s="60" t="s">
        <v>15</v>
      </c>
      <c r="B44" s="72">
        <v>0.1077</v>
      </c>
      <c r="C44" s="72"/>
      <c r="D44" s="72"/>
      <c r="E44" s="73"/>
      <c r="I44" s="4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3" x14ac:dyDescent="0.2">
      <c r="I45" s="47"/>
      <c r="J45" s="46" t="s">
        <v>98</v>
      </c>
    </row>
    <row r="46" spans="1:23" x14ac:dyDescent="0.2">
      <c r="I46" s="48"/>
      <c r="J46" s="48"/>
    </row>
    <row r="47" spans="1:23" x14ac:dyDescent="0.2">
      <c r="I47" s="47" t="s">
        <v>19</v>
      </c>
      <c r="J47" s="48" t="s">
        <v>35</v>
      </c>
    </row>
    <row r="48" spans="1:23" x14ac:dyDescent="0.2">
      <c r="I48" s="45"/>
      <c r="J48" s="46" t="s">
        <v>99</v>
      </c>
    </row>
    <row r="49" spans="9:22" x14ac:dyDescent="0.2">
      <c r="I49" s="45"/>
      <c r="J49" s="45"/>
    </row>
    <row r="50" spans="9:22" x14ac:dyDescent="0.2">
      <c r="I50" s="47" t="s">
        <v>36</v>
      </c>
      <c r="J50" s="1" t="s">
        <v>76</v>
      </c>
    </row>
    <row r="51" spans="9:22" x14ac:dyDescent="0.2">
      <c r="I51" s="44"/>
      <c r="J51" s="57" t="s">
        <v>100</v>
      </c>
    </row>
    <row r="52" spans="9:22" x14ac:dyDescent="0.2">
      <c r="I52" s="45"/>
      <c r="J52" s="45"/>
    </row>
    <row r="53" spans="9:22" x14ac:dyDescent="0.2">
      <c r="I53" s="26" t="s">
        <v>27</v>
      </c>
      <c r="J53" s="68" t="s">
        <v>93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9:22" x14ac:dyDescent="0.2"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9:22" x14ac:dyDescent="0.2">
      <c r="J55" s="17" t="s">
        <v>101</v>
      </c>
    </row>
  </sheetData>
  <mergeCells count="19">
    <mergeCell ref="B34:E34"/>
    <mergeCell ref="B35:E35"/>
    <mergeCell ref="B36:E36"/>
    <mergeCell ref="J43:U44"/>
    <mergeCell ref="J53:V54"/>
    <mergeCell ref="I2:U2"/>
    <mergeCell ref="J28:V29"/>
    <mergeCell ref="B42:E42"/>
    <mergeCell ref="B43:E43"/>
    <mergeCell ref="B44:E44"/>
    <mergeCell ref="I34:U34"/>
    <mergeCell ref="I35:T36"/>
    <mergeCell ref="A39:E39"/>
    <mergeCell ref="B40:E40"/>
    <mergeCell ref="B41:E41"/>
    <mergeCell ref="B37:E37"/>
    <mergeCell ref="A2:F2"/>
    <mergeCell ref="A3:F3"/>
    <mergeCell ref="A32:E32"/>
  </mergeCells>
  <hyperlinks>
    <hyperlink ref="J9" r:id="rId1" xr:uid="{17A96374-5623-49E2-B98E-5B3E24ABD15F}"/>
    <hyperlink ref="J40" r:id="rId2" xr:uid="{2527BC1F-A4F4-4FB4-A183-CCA3E85C36D2}"/>
  </hyperlinks>
  <pageMargins left="0.7" right="0.7" top="0.75" bottom="0.75" header="0.3" footer="0.3"/>
  <pageSetup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2877-CCCA-4E5B-8BC5-0CE3ADF5DE97}">
  <dimension ref="A1:Z55"/>
  <sheetViews>
    <sheetView workbookViewId="0">
      <selection activeCell="B12" sqref="B12"/>
    </sheetView>
  </sheetViews>
  <sheetFormatPr defaultRowHeight="14.25" x14ac:dyDescent="0.2"/>
  <cols>
    <col min="1" max="1" width="15.140625" style="1" customWidth="1"/>
    <col min="2" max="2" width="12.42578125" style="1" customWidth="1"/>
    <col min="3" max="3" width="15.42578125" style="1" bestFit="1" customWidth="1"/>
    <col min="4" max="4" width="6.5703125" style="1" hidden="1" customWidth="1"/>
    <col min="5" max="5" width="11.5703125" style="1" bestFit="1" customWidth="1"/>
    <col min="6" max="6" width="14" style="1" bestFit="1" customWidth="1"/>
    <col min="7" max="7" width="9.140625" style="1"/>
    <col min="8" max="8" width="9" style="1" bestFit="1" customWidth="1"/>
    <col min="9" max="9" width="15.5703125" style="1" customWidth="1"/>
    <col min="10" max="10" width="35.28515625" style="1" customWidth="1"/>
    <col min="11" max="11" width="12.140625" style="1" bestFit="1" customWidth="1"/>
    <col min="12" max="12" width="9.140625" style="1" customWidth="1"/>
    <col min="13" max="14" width="9" style="1" bestFit="1" customWidth="1"/>
    <col min="15" max="23" width="9.140625" style="1"/>
    <col min="24" max="24" width="9" style="1" bestFit="1" customWidth="1"/>
    <col min="25" max="25" width="0" style="1" hidden="1" customWidth="1"/>
    <col min="26" max="27" width="9" style="1" bestFit="1" customWidth="1"/>
    <col min="28" max="16384" width="9.140625" style="1"/>
  </cols>
  <sheetData>
    <row r="1" spans="1:21" ht="3" customHeight="1" thickBot="1" x14ac:dyDescent="0.25"/>
    <row r="2" spans="1:21" s="2" customFormat="1" ht="18" x14ac:dyDescent="0.25">
      <c r="A2" s="88" t="s">
        <v>7</v>
      </c>
      <c r="B2" s="89"/>
      <c r="C2" s="89"/>
      <c r="D2" s="89"/>
      <c r="E2" s="89"/>
      <c r="F2" s="90"/>
      <c r="I2" s="69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" customFormat="1" ht="6" customHeight="1" x14ac:dyDescent="0.25">
      <c r="A3" s="91"/>
      <c r="B3" s="92"/>
      <c r="C3" s="92"/>
      <c r="D3" s="92"/>
      <c r="E3" s="92"/>
      <c r="F3" s="93"/>
    </row>
    <row r="4" spans="1:21" s="2" customFormat="1" ht="14.65" customHeight="1" x14ac:dyDescent="0.2">
      <c r="A4" s="3" t="s">
        <v>0</v>
      </c>
      <c r="B4" s="4" t="s">
        <v>1</v>
      </c>
      <c r="C4" s="5" t="s">
        <v>3</v>
      </c>
      <c r="D4" s="6"/>
      <c r="E4" s="5" t="s">
        <v>4</v>
      </c>
      <c r="F4" s="7" t="s">
        <v>2</v>
      </c>
      <c r="I4" s="14" t="s">
        <v>17</v>
      </c>
      <c r="J4" s="1" t="s">
        <v>31</v>
      </c>
    </row>
    <row r="5" spans="1:21" s="2" customFormat="1" ht="14.65" customHeight="1" x14ac:dyDescent="0.2">
      <c r="A5" s="8" t="s">
        <v>38</v>
      </c>
      <c r="B5" s="61">
        <v>75</v>
      </c>
      <c r="C5" s="10">
        <v>0.1038</v>
      </c>
      <c r="D5" s="9">
        <f t="shared" ref="D5:D30" si="0">B5*C5</f>
        <v>7.7850000000000001</v>
      </c>
      <c r="E5" s="11">
        <f t="shared" ref="E5:E30" si="1">ROUND(D5,2)</f>
        <v>7.79</v>
      </c>
      <c r="F5" s="12">
        <f>E5</f>
        <v>7.79</v>
      </c>
      <c r="I5" s="14"/>
      <c r="J5" s="1"/>
    </row>
    <row r="6" spans="1:21" s="2" customFormat="1" ht="14.65" customHeight="1" x14ac:dyDescent="0.2">
      <c r="A6" s="8" t="s">
        <v>39</v>
      </c>
      <c r="B6" s="61">
        <v>75</v>
      </c>
      <c r="C6" s="10">
        <v>0.1038</v>
      </c>
      <c r="D6" s="9">
        <f t="shared" si="0"/>
        <v>7.7850000000000001</v>
      </c>
      <c r="E6" s="11">
        <f t="shared" si="1"/>
        <v>7.79</v>
      </c>
      <c r="F6" s="12">
        <f t="shared" ref="F6:F30" si="2">F5+E6</f>
        <v>15.58</v>
      </c>
      <c r="I6" s="14" t="s">
        <v>25</v>
      </c>
      <c r="J6" s="1" t="s">
        <v>83</v>
      </c>
    </row>
    <row r="7" spans="1:21" s="2" customFormat="1" ht="14.65" customHeight="1" x14ac:dyDescent="0.2">
      <c r="A7" s="8" t="s">
        <v>40</v>
      </c>
      <c r="B7" s="61">
        <v>75</v>
      </c>
      <c r="C7" s="10">
        <v>0.1038</v>
      </c>
      <c r="D7" s="9">
        <f t="shared" si="0"/>
        <v>7.7850000000000001</v>
      </c>
      <c r="E7" s="11">
        <f t="shared" si="1"/>
        <v>7.79</v>
      </c>
      <c r="F7" s="12">
        <f t="shared" si="2"/>
        <v>23.37</v>
      </c>
      <c r="I7" s="14"/>
      <c r="J7" s="1"/>
    </row>
    <row r="8" spans="1:21" s="2" customFormat="1" ht="14.65" customHeight="1" x14ac:dyDescent="0.2">
      <c r="A8" s="8" t="s">
        <v>41</v>
      </c>
      <c r="B8" s="61">
        <v>75</v>
      </c>
      <c r="C8" s="10">
        <v>0.1038</v>
      </c>
      <c r="D8" s="9">
        <f t="shared" si="0"/>
        <v>7.7850000000000001</v>
      </c>
      <c r="E8" s="11">
        <f t="shared" si="1"/>
        <v>7.79</v>
      </c>
      <c r="F8" s="12">
        <f t="shared" si="2"/>
        <v>31.16</v>
      </c>
      <c r="I8" s="14" t="s">
        <v>18</v>
      </c>
      <c r="J8" s="1" t="s">
        <v>84</v>
      </c>
    </row>
    <row r="9" spans="1:21" s="2" customFormat="1" ht="14.65" customHeight="1" x14ac:dyDescent="0.2">
      <c r="A9" s="8" t="s">
        <v>42</v>
      </c>
      <c r="B9" s="61">
        <v>75</v>
      </c>
      <c r="C9" s="10">
        <v>0.1038</v>
      </c>
      <c r="D9" s="9">
        <f t="shared" si="0"/>
        <v>7.7850000000000001</v>
      </c>
      <c r="E9" s="11">
        <f t="shared" si="1"/>
        <v>7.79</v>
      </c>
      <c r="F9" s="12">
        <f t="shared" si="2"/>
        <v>38.950000000000003</v>
      </c>
      <c r="I9" s="14"/>
      <c r="J9" s="15" t="s">
        <v>30</v>
      </c>
    </row>
    <row r="10" spans="1:21" s="2" customFormat="1" ht="14.65" customHeight="1" x14ac:dyDescent="0.2">
      <c r="A10" s="8" t="s">
        <v>43</v>
      </c>
      <c r="B10" s="61">
        <v>75</v>
      </c>
      <c r="C10" s="10">
        <v>0.1038</v>
      </c>
      <c r="D10" s="9">
        <f t="shared" si="0"/>
        <v>7.7850000000000001</v>
      </c>
      <c r="E10" s="11">
        <f t="shared" si="1"/>
        <v>7.79</v>
      </c>
      <c r="F10" s="12">
        <f t="shared" si="2"/>
        <v>46.74</v>
      </c>
      <c r="I10" s="14"/>
      <c r="J10" s="17" t="s">
        <v>32</v>
      </c>
    </row>
    <row r="11" spans="1:21" s="2" customFormat="1" ht="14.65" customHeight="1" x14ac:dyDescent="0.2">
      <c r="A11" s="13" t="s">
        <v>44</v>
      </c>
      <c r="B11" s="61">
        <v>75</v>
      </c>
      <c r="C11" s="10">
        <v>0.1038</v>
      </c>
      <c r="D11" s="9">
        <f t="shared" si="0"/>
        <v>7.7850000000000001</v>
      </c>
      <c r="E11" s="11">
        <f t="shared" si="1"/>
        <v>7.79</v>
      </c>
      <c r="F11" s="12">
        <f t="shared" si="2"/>
        <v>54.53</v>
      </c>
      <c r="I11" s="14"/>
      <c r="J11" s="17"/>
    </row>
    <row r="12" spans="1:21" s="2" customFormat="1" ht="14.65" customHeight="1" x14ac:dyDescent="0.2">
      <c r="A12" s="13" t="s">
        <v>45</v>
      </c>
      <c r="B12" s="61">
        <v>75</v>
      </c>
      <c r="C12" s="10">
        <v>0.1038</v>
      </c>
      <c r="D12" s="9">
        <f t="shared" si="0"/>
        <v>7.7850000000000001</v>
      </c>
      <c r="E12" s="11">
        <f t="shared" si="1"/>
        <v>7.79</v>
      </c>
      <c r="F12" s="12">
        <f t="shared" si="2"/>
        <v>62.32</v>
      </c>
      <c r="I12" s="26" t="s">
        <v>19</v>
      </c>
      <c r="J12" s="1" t="s">
        <v>85</v>
      </c>
    </row>
    <row r="13" spans="1:21" s="2" customFormat="1" ht="14.65" customHeight="1" x14ac:dyDescent="0.2">
      <c r="A13" s="13" t="s">
        <v>46</v>
      </c>
      <c r="B13" s="61">
        <v>75</v>
      </c>
      <c r="C13" s="10">
        <v>0.1038</v>
      </c>
      <c r="D13" s="9">
        <f t="shared" si="0"/>
        <v>7.7850000000000001</v>
      </c>
      <c r="E13" s="11">
        <f t="shared" si="1"/>
        <v>7.79</v>
      </c>
      <c r="F13" s="12">
        <f t="shared" si="2"/>
        <v>70.11</v>
      </c>
      <c r="I13" s="1"/>
      <c r="J13" s="27" t="s">
        <v>78</v>
      </c>
    </row>
    <row r="14" spans="1:21" s="2" customFormat="1" ht="14.65" customHeight="1" x14ac:dyDescent="0.2">
      <c r="A14" s="13" t="s">
        <v>47</v>
      </c>
      <c r="B14" s="61">
        <v>75</v>
      </c>
      <c r="C14" s="10">
        <v>0.1038</v>
      </c>
      <c r="D14" s="9">
        <f t="shared" si="0"/>
        <v>7.7850000000000001</v>
      </c>
      <c r="E14" s="11">
        <f t="shared" si="1"/>
        <v>7.79</v>
      </c>
      <c r="F14" s="12">
        <f t="shared" si="2"/>
        <v>77.900000000000006</v>
      </c>
      <c r="I14" s="14"/>
      <c r="J14" s="1"/>
    </row>
    <row r="15" spans="1:21" s="2" customFormat="1" ht="14.65" customHeight="1" x14ac:dyDescent="0.2">
      <c r="A15" s="13" t="s">
        <v>48</v>
      </c>
      <c r="B15" s="61">
        <v>75</v>
      </c>
      <c r="C15" s="10">
        <v>0.1038</v>
      </c>
      <c r="D15" s="9">
        <f t="shared" si="0"/>
        <v>7.7850000000000001</v>
      </c>
      <c r="E15" s="11">
        <f t="shared" si="1"/>
        <v>7.79</v>
      </c>
      <c r="F15" s="12">
        <f t="shared" si="2"/>
        <v>85.690000000000012</v>
      </c>
      <c r="I15" s="14" t="s">
        <v>26</v>
      </c>
      <c r="J15" s="1" t="s">
        <v>20</v>
      </c>
    </row>
    <row r="16" spans="1:21" s="2" customFormat="1" ht="14.65" customHeight="1" x14ac:dyDescent="0.2">
      <c r="A16" s="13" t="s">
        <v>49</v>
      </c>
      <c r="B16" s="61">
        <v>75</v>
      </c>
      <c r="C16" s="10">
        <v>0.1038</v>
      </c>
      <c r="D16" s="9">
        <f t="shared" si="0"/>
        <v>7.7850000000000001</v>
      </c>
      <c r="E16" s="11">
        <f t="shared" si="1"/>
        <v>7.79</v>
      </c>
      <c r="F16" s="12">
        <f t="shared" si="2"/>
        <v>93.480000000000018</v>
      </c>
      <c r="I16" s="18"/>
      <c r="J16" s="17" t="s">
        <v>33</v>
      </c>
      <c r="K16" s="1"/>
    </row>
    <row r="17" spans="1:26" s="2" customFormat="1" ht="14.65" customHeight="1" x14ac:dyDescent="0.2">
      <c r="A17" s="16" t="s">
        <v>50</v>
      </c>
      <c r="B17" s="61">
        <v>75</v>
      </c>
      <c r="C17" s="10">
        <v>0.1038</v>
      </c>
      <c r="D17" s="9">
        <f t="shared" si="0"/>
        <v>7.7850000000000001</v>
      </c>
      <c r="E17" s="11">
        <f t="shared" si="1"/>
        <v>7.79</v>
      </c>
      <c r="F17" s="12">
        <f t="shared" si="2"/>
        <v>101.27000000000002</v>
      </c>
      <c r="I17" s="18"/>
      <c r="J17" s="19" t="s">
        <v>21</v>
      </c>
      <c r="K17" s="20">
        <v>44518</v>
      </c>
    </row>
    <row r="18" spans="1:26" s="2" customFormat="1" ht="14.65" customHeight="1" x14ac:dyDescent="0.2">
      <c r="A18" s="16" t="s">
        <v>51</v>
      </c>
      <c r="B18" s="61">
        <v>75</v>
      </c>
      <c r="C18" s="10">
        <v>0.1038</v>
      </c>
      <c r="D18" s="9">
        <f t="shared" si="0"/>
        <v>7.7850000000000001</v>
      </c>
      <c r="E18" s="11">
        <f t="shared" si="1"/>
        <v>7.79</v>
      </c>
      <c r="F18" s="12">
        <f t="shared" si="2"/>
        <v>109.06000000000003</v>
      </c>
      <c r="I18" s="18"/>
      <c r="J18" s="19" t="s">
        <v>22</v>
      </c>
      <c r="K18" s="21">
        <v>7</v>
      </c>
      <c r="M18" s="22"/>
    </row>
    <row r="19" spans="1:26" s="2" customFormat="1" ht="14.65" customHeight="1" x14ac:dyDescent="0.2">
      <c r="A19" s="16" t="s">
        <v>52</v>
      </c>
      <c r="B19" s="61">
        <v>75</v>
      </c>
      <c r="C19" s="10">
        <v>0.1038</v>
      </c>
      <c r="D19" s="9">
        <f t="shared" si="0"/>
        <v>7.7850000000000001</v>
      </c>
      <c r="E19" s="11">
        <f t="shared" si="1"/>
        <v>7.79</v>
      </c>
      <c r="F19" s="12">
        <f t="shared" si="2"/>
        <v>116.85000000000004</v>
      </c>
      <c r="I19" s="18"/>
      <c r="J19" s="24" t="s">
        <v>23</v>
      </c>
      <c r="K19" s="25">
        <v>7.5</v>
      </c>
    </row>
    <row r="20" spans="1:26" s="2" customFormat="1" ht="14.65" customHeight="1" x14ac:dyDescent="0.2">
      <c r="A20" s="16" t="s">
        <v>53</v>
      </c>
      <c r="B20" s="61">
        <v>75</v>
      </c>
      <c r="C20" s="10">
        <v>0.1038</v>
      </c>
      <c r="D20" s="9">
        <f t="shared" si="0"/>
        <v>7.7850000000000001</v>
      </c>
      <c r="E20" s="11">
        <f t="shared" si="1"/>
        <v>7.79</v>
      </c>
      <c r="F20" s="12">
        <f t="shared" si="2"/>
        <v>124.64000000000004</v>
      </c>
      <c r="I20" s="18"/>
      <c r="J20" s="19" t="s">
        <v>24</v>
      </c>
      <c r="K20" s="14">
        <f>K18*K19</f>
        <v>52.5</v>
      </c>
    </row>
    <row r="21" spans="1:26" s="2" customFormat="1" ht="14.65" customHeight="1" x14ac:dyDescent="0.2">
      <c r="A21" s="16" t="s">
        <v>54</v>
      </c>
      <c r="B21" s="61">
        <v>75</v>
      </c>
      <c r="C21" s="10">
        <v>0.1038</v>
      </c>
      <c r="D21" s="9">
        <f t="shared" si="0"/>
        <v>7.7850000000000001</v>
      </c>
      <c r="E21" s="11">
        <f t="shared" si="1"/>
        <v>7.79</v>
      </c>
      <c r="F21" s="12">
        <f t="shared" si="2"/>
        <v>132.43000000000004</v>
      </c>
      <c r="I21" s="18"/>
    </row>
    <row r="22" spans="1:26" s="2" customFormat="1" ht="14.65" customHeight="1" x14ac:dyDescent="0.2">
      <c r="A22" s="16" t="s">
        <v>55</v>
      </c>
      <c r="B22" s="61">
        <v>75</v>
      </c>
      <c r="C22" s="10">
        <v>0.1038</v>
      </c>
      <c r="D22" s="9">
        <f t="shared" si="0"/>
        <v>7.7850000000000001</v>
      </c>
      <c r="E22" s="11">
        <f t="shared" si="1"/>
        <v>7.79</v>
      </c>
      <c r="F22" s="12">
        <f t="shared" si="2"/>
        <v>140.22000000000003</v>
      </c>
      <c r="I22" s="26" t="s">
        <v>27</v>
      </c>
      <c r="J22" s="1" t="s">
        <v>86</v>
      </c>
    </row>
    <row r="23" spans="1:26" s="2" customFormat="1" ht="14.65" customHeight="1" x14ac:dyDescent="0.2">
      <c r="A23" s="23" t="s">
        <v>56</v>
      </c>
      <c r="B23" s="61">
        <v>75</v>
      </c>
      <c r="C23" s="10">
        <v>0.1038</v>
      </c>
      <c r="D23" s="9">
        <f t="shared" si="0"/>
        <v>7.7850000000000001</v>
      </c>
      <c r="E23" s="11">
        <f t="shared" si="1"/>
        <v>7.79</v>
      </c>
      <c r="F23" s="12">
        <f t="shared" si="2"/>
        <v>148.01000000000002</v>
      </c>
      <c r="I23" s="26"/>
      <c r="J23" s="27" t="s">
        <v>82</v>
      </c>
    </row>
    <row r="24" spans="1:26" s="2" customFormat="1" ht="14.65" customHeight="1" x14ac:dyDescent="0.2">
      <c r="A24" s="23" t="s">
        <v>57</v>
      </c>
      <c r="B24" s="61">
        <v>75</v>
      </c>
      <c r="C24" s="10">
        <v>0.1038</v>
      </c>
      <c r="D24" s="9">
        <f t="shared" si="0"/>
        <v>7.7850000000000001</v>
      </c>
      <c r="E24" s="11">
        <f t="shared" si="1"/>
        <v>7.79</v>
      </c>
      <c r="F24" s="12">
        <f t="shared" si="2"/>
        <v>155.80000000000001</v>
      </c>
      <c r="I24" s="1"/>
      <c r="J24" s="1"/>
    </row>
    <row r="25" spans="1:26" s="2" customFormat="1" ht="14.65" customHeight="1" x14ac:dyDescent="0.2">
      <c r="A25" s="23" t="s">
        <v>58</v>
      </c>
      <c r="B25" s="61">
        <v>75</v>
      </c>
      <c r="C25" s="10">
        <v>0.1038</v>
      </c>
      <c r="D25" s="9">
        <f t="shared" si="0"/>
        <v>7.7850000000000001</v>
      </c>
      <c r="E25" s="11">
        <f t="shared" si="1"/>
        <v>7.79</v>
      </c>
      <c r="F25" s="12">
        <f t="shared" si="2"/>
        <v>163.59</v>
      </c>
      <c r="I25" s="26" t="s">
        <v>28</v>
      </c>
      <c r="J25" s="1" t="s">
        <v>87</v>
      </c>
      <c r="K25" s="1"/>
      <c r="L25" s="1"/>
      <c r="M25" s="1"/>
      <c r="N25" s="1"/>
      <c r="O25" s="1"/>
      <c r="P25" s="1"/>
      <c r="Q25" s="1"/>
      <c r="R25" s="1"/>
    </row>
    <row r="26" spans="1:26" s="2" customFormat="1" ht="14.65" customHeight="1" x14ac:dyDescent="0.2">
      <c r="A26" s="23" t="s">
        <v>59</v>
      </c>
      <c r="B26" s="61">
        <v>75</v>
      </c>
      <c r="C26" s="10">
        <v>0.1038</v>
      </c>
      <c r="D26" s="9">
        <f t="shared" si="0"/>
        <v>7.7850000000000001</v>
      </c>
      <c r="E26" s="11">
        <f t="shared" si="1"/>
        <v>7.79</v>
      </c>
      <c r="F26" s="12">
        <f t="shared" si="2"/>
        <v>171.38</v>
      </c>
      <c r="I26" s="26"/>
      <c r="J26" s="17" t="s">
        <v>105</v>
      </c>
      <c r="K26" s="1"/>
      <c r="L26" s="1"/>
      <c r="M26" s="1"/>
      <c r="N26" s="1"/>
      <c r="O26" s="1"/>
      <c r="P26" s="1"/>
      <c r="Q26" s="1"/>
      <c r="R26" s="1"/>
    </row>
    <row r="27" spans="1:26" s="2" customFormat="1" ht="14.65" customHeight="1" x14ac:dyDescent="0.2">
      <c r="A27" s="23" t="s">
        <v>60</v>
      </c>
      <c r="B27" s="61">
        <v>75</v>
      </c>
      <c r="C27" s="10">
        <v>0.1038</v>
      </c>
      <c r="D27" s="9">
        <f t="shared" si="0"/>
        <v>7.7850000000000001</v>
      </c>
      <c r="E27" s="11">
        <f t="shared" si="1"/>
        <v>7.79</v>
      </c>
      <c r="F27" s="12">
        <f t="shared" si="2"/>
        <v>179.17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6" s="2" customFormat="1" ht="14.65" customHeight="1" x14ac:dyDescent="0.2">
      <c r="A28" s="23" t="s">
        <v>61</v>
      </c>
      <c r="B28" s="61">
        <v>75</v>
      </c>
      <c r="C28" s="10">
        <v>0.1038</v>
      </c>
      <c r="D28" s="9">
        <f t="shared" si="0"/>
        <v>7.7850000000000001</v>
      </c>
      <c r="E28" s="11">
        <f t="shared" si="1"/>
        <v>7.79</v>
      </c>
      <c r="F28" s="12">
        <f t="shared" si="2"/>
        <v>186.95999999999998</v>
      </c>
      <c r="I28" s="26" t="s">
        <v>29</v>
      </c>
      <c r="J28" s="68" t="s">
        <v>88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6" s="2" customFormat="1" ht="14.65" customHeight="1" x14ac:dyDescent="0.2">
      <c r="A29" s="23" t="s">
        <v>62</v>
      </c>
      <c r="B29" s="61">
        <v>75</v>
      </c>
      <c r="C29" s="10">
        <v>0.1038</v>
      </c>
      <c r="D29" s="9">
        <f t="shared" si="0"/>
        <v>7.7850000000000001</v>
      </c>
      <c r="E29" s="11">
        <f t="shared" si="1"/>
        <v>7.79</v>
      </c>
      <c r="F29" s="12">
        <f t="shared" si="2"/>
        <v>194.74999999999997</v>
      </c>
      <c r="I29" s="1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6" s="2" customFormat="1" ht="14.65" customHeight="1" thickBot="1" x14ac:dyDescent="0.25">
      <c r="A30" s="28" t="s">
        <v>63</v>
      </c>
      <c r="B30" s="62">
        <v>75</v>
      </c>
      <c r="C30" s="30">
        <v>0.1038</v>
      </c>
      <c r="D30" s="29">
        <f t="shared" si="0"/>
        <v>7.7850000000000001</v>
      </c>
      <c r="E30" s="31">
        <f t="shared" si="1"/>
        <v>7.79</v>
      </c>
      <c r="F30" s="32">
        <f t="shared" si="2"/>
        <v>202.53999999999996</v>
      </c>
      <c r="I30" s="1"/>
      <c r="J30" s="17" t="s">
        <v>106</v>
      </c>
      <c r="K30" s="1"/>
      <c r="L30" s="1"/>
      <c r="M30" s="1"/>
      <c r="N30" s="1"/>
      <c r="O30" s="1"/>
      <c r="P30" s="1"/>
      <c r="Q30" s="1"/>
      <c r="R30" s="1"/>
      <c r="S30" s="1"/>
    </row>
    <row r="31" spans="1:26" ht="15" thickBot="1" x14ac:dyDescent="0.25">
      <c r="D31" s="33">
        <f>SUM(D5:D30)</f>
        <v>202.40999999999994</v>
      </c>
      <c r="E31" s="33"/>
      <c r="J31" s="17"/>
      <c r="T31" s="2"/>
      <c r="U31" s="2"/>
      <c r="V31" s="2"/>
      <c r="W31" s="2"/>
      <c r="Y31" s="33"/>
      <c r="Z31" s="33"/>
    </row>
    <row r="32" spans="1:26" ht="18" x14ac:dyDescent="0.25">
      <c r="A32" s="79" t="s">
        <v>73</v>
      </c>
      <c r="B32" s="80"/>
      <c r="C32" s="80"/>
      <c r="D32" s="80"/>
      <c r="E32" s="81"/>
      <c r="J32" s="17"/>
      <c r="T32" s="2"/>
      <c r="U32" s="2"/>
      <c r="V32" s="2"/>
      <c r="W32" s="2"/>
    </row>
    <row r="33" spans="1:23" x14ac:dyDescent="0.2">
      <c r="A33" s="51" t="s">
        <v>74</v>
      </c>
      <c r="B33" s="50"/>
      <c r="C33" s="50"/>
      <c r="D33" s="50"/>
      <c r="E33" s="52"/>
      <c r="J33" s="15"/>
      <c r="T33" s="2"/>
      <c r="U33" s="2"/>
      <c r="V33" s="2"/>
      <c r="W33" s="2"/>
    </row>
    <row r="34" spans="1:23" ht="18" customHeight="1" x14ac:dyDescent="0.2">
      <c r="A34" s="53" t="s">
        <v>64</v>
      </c>
      <c r="B34" s="77" t="s">
        <v>69</v>
      </c>
      <c r="C34" s="77"/>
      <c r="D34" s="77"/>
      <c r="E34" s="78"/>
      <c r="I34" s="85" t="s">
        <v>81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3" ht="18" customHeight="1" x14ac:dyDescent="0.2">
      <c r="A35" s="54" t="s">
        <v>65</v>
      </c>
      <c r="B35" s="77" t="s">
        <v>68</v>
      </c>
      <c r="C35" s="77"/>
      <c r="D35" s="77"/>
      <c r="E35" s="78"/>
      <c r="I35" s="84" t="s">
        <v>34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3" ht="18" customHeight="1" x14ac:dyDescent="0.2">
      <c r="A36" s="55" t="s">
        <v>66</v>
      </c>
      <c r="B36" s="77" t="s">
        <v>70</v>
      </c>
      <c r="C36" s="77"/>
      <c r="D36" s="77"/>
      <c r="E36" s="78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3" ht="18" customHeight="1" thickBot="1" x14ac:dyDescent="0.25">
      <c r="A37" s="56" t="s">
        <v>67</v>
      </c>
      <c r="B37" s="86" t="s">
        <v>71</v>
      </c>
      <c r="C37" s="86"/>
      <c r="D37" s="86"/>
      <c r="E37" s="87"/>
      <c r="I37" s="14" t="s">
        <v>17</v>
      </c>
      <c r="J37" s="1" t="s">
        <v>31</v>
      </c>
    </row>
    <row r="38" spans="1:23" ht="15" thickBot="1" x14ac:dyDescent="0.25"/>
    <row r="39" spans="1:23" ht="18" x14ac:dyDescent="0.25">
      <c r="A39" s="74" t="s">
        <v>72</v>
      </c>
      <c r="B39" s="75"/>
      <c r="C39" s="75"/>
      <c r="D39" s="75"/>
      <c r="E39" s="76"/>
      <c r="I39" s="14" t="s">
        <v>25</v>
      </c>
      <c r="J39" s="1" t="s">
        <v>89</v>
      </c>
      <c r="S39" s="63"/>
    </row>
    <row r="40" spans="1:23" ht="15" customHeight="1" x14ac:dyDescent="0.2">
      <c r="A40" s="64" t="s">
        <v>11</v>
      </c>
      <c r="B40" s="82" t="s">
        <v>16</v>
      </c>
      <c r="C40" s="82"/>
      <c r="D40" s="82"/>
      <c r="E40" s="83"/>
      <c r="I40" s="14"/>
      <c r="J40" s="15" t="s">
        <v>30</v>
      </c>
      <c r="T40" s="58"/>
    </row>
    <row r="41" spans="1:23" ht="15" customHeight="1" x14ac:dyDescent="0.2">
      <c r="A41" s="59" t="s">
        <v>12</v>
      </c>
      <c r="B41" s="70">
        <v>9.6199999999999994E-2</v>
      </c>
      <c r="C41" s="70"/>
      <c r="D41" s="70"/>
      <c r="E41" s="71"/>
      <c r="I41" s="14"/>
      <c r="J41" s="43" t="s">
        <v>102</v>
      </c>
      <c r="T41" s="63"/>
      <c r="U41" s="58"/>
    </row>
    <row r="42" spans="1:23" ht="15" customHeight="1" x14ac:dyDescent="0.2">
      <c r="A42" s="59" t="s">
        <v>13</v>
      </c>
      <c r="B42" s="70">
        <v>0.1</v>
      </c>
      <c r="C42" s="70"/>
      <c r="D42" s="70"/>
      <c r="E42" s="71"/>
    </row>
    <row r="43" spans="1:23" ht="15" customHeight="1" x14ac:dyDescent="0.2">
      <c r="A43" s="59" t="s">
        <v>14</v>
      </c>
      <c r="B43" s="70">
        <v>0.1038</v>
      </c>
      <c r="C43" s="70"/>
      <c r="D43" s="70"/>
      <c r="E43" s="71"/>
      <c r="I43" s="47" t="s">
        <v>18</v>
      </c>
      <c r="J43" s="67" t="s">
        <v>91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3" ht="15" customHeight="1" thickBot="1" x14ac:dyDescent="0.25">
      <c r="A44" s="60" t="s">
        <v>15</v>
      </c>
      <c r="B44" s="72">
        <v>0.1077</v>
      </c>
      <c r="C44" s="72"/>
      <c r="D44" s="72"/>
      <c r="E44" s="73"/>
      <c r="I44" s="4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3" x14ac:dyDescent="0.2">
      <c r="I45" s="47"/>
      <c r="J45" s="46" t="s">
        <v>103</v>
      </c>
    </row>
    <row r="46" spans="1:23" x14ac:dyDescent="0.2">
      <c r="I46" s="48"/>
      <c r="J46" s="48"/>
    </row>
    <row r="47" spans="1:23" x14ac:dyDescent="0.2">
      <c r="I47" s="47" t="s">
        <v>19</v>
      </c>
      <c r="J47" s="48" t="s">
        <v>35</v>
      </c>
    </row>
    <row r="48" spans="1:23" x14ac:dyDescent="0.2">
      <c r="I48" s="45"/>
      <c r="J48" s="46" t="s">
        <v>104</v>
      </c>
    </row>
    <row r="49" spans="9:22" x14ac:dyDescent="0.2">
      <c r="I49" s="45"/>
      <c r="J49" s="45"/>
    </row>
    <row r="50" spans="9:22" x14ac:dyDescent="0.2">
      <c r="I50" s="47" t="s">
        <v>36</v>
      </c>
      <c r="J50" s="1" t="s">
        <v>76</v>
      </c>
    </row>
    <row r="51" spans="9:22" x14ac:dyDescent="0.2">
      <c r="I51" s="44"/>
      <c r="J51" s="57" t="s">
        <v>107</v>
      </c>
    </row>
    <row r="52" spans="9:22" x14ac:dyDescent="0.2">
      <c r="I52" s="45"/>
      <c r="J52" s="45"/>
    </row>
    <row r="53" spans="9:22" x14ac:dyDescent="0.2">
      <c r="I53" s="26" t="s">
        <v>27</v>
      </c>
      <c r="J53" s="68" t="s">
        <v>93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9:22" x14ac:dyDescent="0.2"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9:22" x14ac:dyDescent="0.2">
      <c r="J55" s="17" t="s">
        <v>108</v>
      </c>
    </row>
  </sheetData>
  <mergeCells count="19">
    <mergeCell ref="B34:E34"/>
    <mergeCell ref="B35:E35"/>
    <mergeCell ref="B36:E36"/>
    <mergeCell ref="J53:V54"/>
    <mergeCell ref="B44:E44"/>
    <mergeCell ref="I2:U2"/>
    <mergeCell ref="J28:V29"/>
    <mergeCell ref="I34:U34"/>
    <mergeCell ref="I35:T36"/>
    <mergeCell ref="J43:U44"/>
    <mergeCell ref="A39:E39"/>
    <mergeCell ref="B40:E40"/>
    <mergeCell ref="B41:E41"/>
    <mergeCell ref="B42:E42"/>
    <mergeCell ref="B43:E43"/>
    <mergeCell ref="B37:E37"/>
    <mergeCell ref="A2:F2"/>
    <mergeCell ref="A3:F3"/>
    <mergeCell ref="A32:E32"/>
  </mergeCells>
  <hyperlinks>
    <hyperlink ref="J9" r:id="rId1" xr:uid="{5ACBF0D0-D2B0-44E2-BD24-BB764820AB15}"/>
    <hyperlink ref="J40" r:id="rId2" xr:uid="{54452615-F3E5-408C-8615-CCA9FDCDEB97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24F3-D66C-4193-9E63-35396678BE2C}">
  <dimension ref="A1:Y44"/>
  <sheetViews>
    <sheetView workbookViewId="0">
      <selection activeCell="B12" sqref="B12"/>
    </sheetView>
  </sheetViews>
  <sheetFormatPr defaultRowHeight="14.25" x14ac:dyDescent="0.2"/>
  <cols>
    <col min="1" max="1" width="15.140625" style="1" customWidth="1"/>
    <col min="2" max="2" width="12.42578125" style="1" customWidth="1"/>
    <col min="3" max="3" width="15.42578125" style="1" bestFit="1" customWidth="1"/>
    <col min="4" max="4" width="10" style="1" hidden="1" customWidth="1"/>
    <col min="5" max="5" width="11.5703125" style="1" bestFit="1" customWidth="1"/>
    <col min="6" max="6" width="14" style="1" bestFit="1" customWidth="1"/>
    <col min="7" max="7" width="9.140625" style="1"/>
    <col min="8" max="8" width="9" style="1" bestFit="1" customWidth="1"/>
    <col min="9" max="9" width="15.5703125" style="1" customWidth="1"/>
    <col min="10" max="10" width="35.28515625" style="1" customWidth="1"/>
    <col min="11" max="11" width="12.140625" style="1" bestFit="1" customWidth="1"/>
    <col min="12" max="12" width="0" style="1" hidden="1" customWidth="1"/>
    <col min="13" max="14" width="9" style="1" bestFit="1" customWidth="1"/>
    <col min="15" max="22" width="9.140625" style="1"/>
    <col min="23" max="23" width="9" style="1" bestFit="1" customWidth="1"/>
    <col min="24" max="24" width="9.140625" style="1" customWidth="1"/>
    <col min="25" max="26" width="9" style="1" bestFit="1" customWidth="1"/>
    <col min="27" max="16384" width="9.140625" style="1"/>
  </cols>
  <sheetData>
    <row r="1" spans="1:21" ht="3" customHeight="1" thickBot="1" x14ac:dyDescent="0.25"/>
    <row r="2" spans="1:21" s="2" customFormat="1" ht="18" x14ac:dyDescent="0.25">
      <c r="A2" s="88" t="s">
        <v>8</v>
      </c>
      <c r="B2" s="89"/>
      <c r="C2" s="89"/>
      <c r="D2" s="89"/>
      <c r="E2" s="89"/>
      <c r="F2" s="90"/>
      <c r="I2" s="69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" customFormat="1" ht="6" customHeight="1" x14ac:dyDescent="0.25">
      <c r="A3" s="91"/>
      <c r="B3" s="92"/>
      <c r="C3" s="92"/>
      <c r="D3" s="92"/>
      <c r="E3" s="92"/>
      <c r="F3" s="93"/>
    </row>
    <row r="4" spans="1:21" s="2" customFormat="1" ht="14.65" customHeight="1" x14ac:dyDescent="0.2">
      <c r="A4" s="3" t="s">
        <v>0</v>
      </c>
      <c r="B4" s="4" t="s">
        <v>1</v>
      </c>
      <c r="C4" s="5" t="s">
        <v>3</v>
      </c>
      <c r="D4" s="6"/>
      <c r="E4" s="5" t="s">
        <v>4</v>
      </c>
      <c r="F4" s="7" t="s">
        <v>2</v>
      </c>
      <c r="I4" s="14" t="s">
        <v>17</v>
      </c>
      <c r="J4" s="1" t="s">
        <v>31</v>
      </c>
    </row>
    <row r="5" spans="1:21" s="2" customFormat="1" ht="14.65" customHeight="1" x14ac:dyDescent="0.2">
      <c r="A5" s="8" t="s">
        <v>38</v>
      </c>
      <c r="B5" s="61">
        <v>75</v>
      </c>
      <c r="C5" s="10">
        <v>0.1077</v>
      </c>
      <c r="D5" s="9">
        <f t="shared" ref="D5:D30" si="0">B5*C5</f>
        <v>8.0775000000000006</v>
      </c>
      <c r="E5" s="11">
        <f t="shared" ref="E5:E30" si="1">ROUND(D5,2)</f>
        <v>8.08</v>
      </c>
      <c r="F5" s="12">
        <f>E5</f>
        <v>8.08</v>
      </c>
      <c r="I5" s="14"/>
      <c r="J5" s="1"/>
    </row>
    <row r="6" spans="1:21" s="2" customFormat="1" ht="14.65" customHeight="1" x14ac:dyDescent="0.2">
      <c r="A6" s="8" t="s">
        <v>39</v>
      </c>
      <c r="B6" s="61">
        <v>75</v>
      </c>
      <c r="C6" s="10">
        <v>0.1077</v>
      </c>
      <c r="D6" s="9">
        <f t="shared" si="0"/>
        <v>8.0775000000000006</v>
      </c>
      <c r="E6" s="11">
        <f t="shared" si="1"/>
        <v>8.08</v>
      </c>
      <c r="F6" s="12">
        <f t="shared" ref="F6:F30" si="2">F5+E6</f>
        <v>16.16</v>
      </c>
      <c r="I6" s="14" t="s">
        <v>25</v>
      </c>
      <c r="J6" s="1" t="s">
        <v>83</v>
      </c>
    </row>
    <row r="7" spans="1:21" s="2" customFormat="1" ht="14.65" customHeight="1" x14ac:dyDescent="0.2">
      <c r="A7" s="8" t="s">
        <v>40</v>
      </c>
      <c r="B7" s="61">
        <v>75</v>
      </c>
      <c r="C7" s="10">
        <v>0.1077</v>
      </c>
      <c r="D7" s="9">
        <f t="shared" si="0"/>
        <v>8.0775000000000006</v>
      </c>
      <c r="E7" s="11">
        <f t="shared" si="1"/>
        <v>8.08</v>
      </c>
      <c r="F7" s="12">
        <f t="shared" si="2"/>
        <v>24.240000000000002</v>
      </c>
      <c r="I7" s="14"/>
      <c r="J7" s="1"/>
    </row>
    <row r="8" spans="1:21" s="2" customFormat="1" ht="14.65" customHeight="1" x14ac:dyDescent="0.2">
      <c r="A8" s="8" t="s">
        <v>41</v>
      </c>
      <c r="B8" s="61">
        <v>75</v>
      </c>
      <c r="C8" s="10">
        <v>0.1077</v>
      </c>
      <c r="D8" s="9">
        <f t="shared" si="0"/>
        <v>8.0775000000000006</v>
      </c>
      <c r="E8" s="11">
        <f t="shared" si="1"/>
        <v>8.08</v>
      </c>
      <c r="F8" s="12">
        <f t="shared" si="2"/>
        <v>32.32</v>
      </c>
      <c r="I8" s="14" t="s">
        <v>18</v>
      </c>
      <c r="J8" s="1" t="s">
        <v>84</v>
      </c>
    </row>
    <row r="9" spans="1:21" s="2" customFormat="1" ht="14.65" customHeight="1" x14ac:dyDescent="0.2">
      <c r="A9" s="8" t="s">
        <v>42</v>
      </c>
      <c r="B9" s="61">
        <v>75</v>
      </c>
      <c r="C9" s="10">
        <v>0.1077</v>
      </c>
      <c r="D9" s="9">
        <f t="shared" si="0"/>
        <v>8.0775000000000006</v>
      </c>
      <c r="E9" s="11">
        <f t="shared" si="1"/>
        <v>8.08</v>
      </c>
      <c r="F9" s="12">
        <f t="shared" si="2"/>
        <v>40.4</v>
      </c>
      <c r="I9" s="14"/>
      <c r="J9" s="15" t="s">
        <v>30</v>
      </c>
    </row>
    <row r="10" spans="1:21" s="2" customFormat="1" ht="14.65" customHeight="1" x14ac:dyDescent="0.2">
      <c r="A10" s="8" t="s">
        <v>43</v>
      </c>
      <c r="B10" s="61">
        <v>75</v>
      </c>
      <c r="C10" s="10">
        <v>0.1077</v>
      </c>
      <c r="D10" s="9">
        <f t="shared" si="0"/>
        <v>8.0775000000000006</v>
      </c>
      <c r="E10" s="11">
        <f t="shared" si="1"/>
        <v>8.08</v>
      </c>
      <c r="F10" s="12">
        <f t="shared" si="2"/>
        <v>48.48</v>
      </c>
      <c r="I10" s="14"/>
      <c r="J10" s="17" t="s">
        <v>32</v>
      </c>
    </row>
    <row r="11" spans="1:21" s="2" customFormat="1" ht="14.65" customHeight="1" x14ac:dyDescent="0.2">
      <c r="A11" s="13" t="s">
        <v>44</v>
      </c>
      <c r="B11" s="61">
        <v>75</v>
      </c>
      <c r="C11" s="10">
        <v>0.1077</v>
      </c>
      <c r="D11" s="9">
        <f t="shared" si="0"/>
        <v>8.0775000000000006</v>
      </c>
      <c r="E11" s="11">
        <f t="shared" si="1"/>
        <v>8.08</v>
      </c>
      <c r="F11" s="12">
        <f t="shared" si="2"/>
        <v>56.559999999999995</v>
      </c>
      <c r="I11" s="14"/>
      <c r="J11" s="17"/>
    </row>
    <row r="12" spans="1:21" s="2" customFormat="1" ht="14.65" customHeight="1" x14ac:dyDescent="0.2">
      <c r="A12" s="13" t="s">
        <v>45</v>
      </c>
      <c r="B12" s="61">
        <v>75</v>
      </c>
      <c r="C12" s="10">
        <v>0.1077</v>
      </c>
      <c r="D12" s="9">
        <f t="shared" si="0"/>
        <v>8.0775000000000006</v>
      </c>
      <c r="E12" s="11">
        <f t="shared" si="1"/>
        <v>8.08</v>
      </c>
      <c r="F12" s="12">
        <f t="shared" si="2"/>
        <v>64.64</v>
      </c>
      <c r="I12" s="26" t="s">
        <v>19</v>
      </c>
      <c r="J12" s="1" t="s">
        <v>85</v>
      </c>
    </row>
    <row r="13" spans="1:21" s="2" customFormat="1" ht="14.65" customHeight="1" x14ac:dyDescent="0.2">
      <c r="A13" s="13" t="s">
        <v>46</v>
      </c>
      <c r="B13" s="61">
        <v>75</v>
      </c>
      <c r="C13" s="10">
        <v>0.1077</v>
      </c>
      <c r="D13" s="9">
        <f t="shared" si="0"/>
        <v>8.0775000000000006</v>
      </c>
      <c r="E13" s="11">
        <f t="shared" si="1"/>
        <v>8.08</v>
      </c>
      <c r="F13" s="12">
        <f t="shared" si="2"/>
        <v>72.72</v>
      </c>
      <c r="I13" s="1"/>
      <c r="J13" s="27" t="s">
        <v>78</v>
      </c>
    </row>
    <row r="14" spans="1:21" s="2" customFormat="1" ht="14.65" customHeight="1" x14ac:dyDescent="0.2">
      <c r="A14" s="13" t="s">
        <v>47</v>
      </c>
      <c r="B14" s="61">
        <v>75</v>
      </c>
      <c r="C14" s="10">
        <v>0.1077</v>
      </c>
      <c r="D14" s="9">
        <f t="shared" si="0"/>
        <v>8.0775000000000006</v>
      </c>
      <c r="E14" s="11">
        <f t="shared" si="1"/>
        <v>8.08</v>
      </c>
      <c r="F14" s="12">
        <f t="shared" si="2"/>
        <v>80.8</v>
      </c>
      <c r="I14" s="14"/>
      <c r="J14" s="1"/>
    </row>
    <row r="15" spans="1:21" s="2" customFormat="1" ht="14.65" customHeight="1" x14ac:dyDescent="0.2">
      <c r="A15" s="13" t="s">
        <v>48</v>
      </c>
      <c r="B15" s="61">
        <v>75</v>
      </c>
      <c r="C15" s="10">
        <v>0.1077</v>
      </c>
      <c r="D15" s="9">
        <f t="shared" si="0"/>
        <v>8.0775000000000006</v>
      </c>
      <c r="E15" s="11">
        <f t="shared" si="1"/>
        <v>8.08</v>
      </c>
      <c r="F15" s="12">
        <f t="shared" si="2"/>
        <v>88.88</v>
      </c>
      <c r="I15" s="14" t="s">
        <v>26</v>
      </c>
      <c r="J15" s="1" t="s">
        <v>20</v>
      </c>
    </row>
    <row r="16" spans="1:21" s="2" customFormat="1" ht="14.65" customHeight="1" x14ac:dyDescent="0.2">
      <c r="A16" s="13" t="s">
        <v>49</v>
      </c>
      <c r="B16" s="61">
        <v>75</v>
      </c>
      <c r="C16" s="10">
        <v>0.1077</v>
      </c>
      <c r="D16" s="9">
        <f t="shared" si="0"/>
        <v>8.0775000000000006</v>
      </c>
      <c r="E16" s="11">
        <f t="shared" si="1"/>
        <v>8.08</v>
      </c>
      <c r="F16" s="12">
        <f t="shared" si="2"/>
        <v>96.96</v>
      </c>
      <c r="I16" s="18"/>
      <c r="J16" s="17" t="s">
        <v>33</v>
      </c>
      <c r="K16" s="1"/>
    </row>
    <row r="17" spans="1:25" s="2" customFormat="1" ht="14.65" customHeight="1" x14ac:dyDescent="0.2">
      <c r="A17" s="16" t="s">
        <v>50</v>
      </c>
      <c r="B17" s="61">
        <v>75</v>
      </c>
      <c r="C17" s="10">
        <v>0.1077</v>
      </c>
      <c r="D17" s="9">
        <f t="shared" si="0"/>
        <v>8.0775000000000006</v>
      </c>
      <c r="E17" s="11">
        <f t="shared" si="1"/>
        <v>8.08</v>
      </c>
      <c r="F17" s="12">
        <f t="shared" si="2"/>
        <v>105.03999999999999</v>
      </c>
      <c r="I17" s="18"/>
      <c r="J17" s="19" t="s">
        <v>21</v>
      </c>
      <c r="K17" s="20">
        <v>44518</v>
      </c>
    </row>
    <row r="18" spans="1:25" s="2" customFormat="1" ht="14.65" customHeight="1" x14ac:dyDescent="0.2">
      <c r="A18" s="16" t="s">
        <v>51</v>
      </c>
      <c r="B18" s="61">
        <v>75</v>
      </c>
      <c r="C18" s="10">
        <v>0.1077</v>
      </c>
      <c r="D18" s="9">
        <f t="shared" si="0"/>
        <v>8.0775000000000006</v>
      </c>
      <c r="E18" s="11">
        <f t="shared" si="1"/>
        <v>8.08</v>
      </c>
      <c r="F18" s="12">
        <f t="shared" si="2"/>
        <v>113.11999999999999</v>
      </c>
      <c r="I18" s="18"/>
      <c r="J18" s="19" t="s">
        <v>22</v>
      </c>
      <c r="K18" s="21">
        <v>7</v>
      </c>
      <c r="M18" s="22"/>
    </row>
    <row r="19" spans="1:25" s="2" customFormat="1" ht="14.65" customHeight="1" x14ac:dyDescent="0.2">
      <c r="A19" s="16" t="s">
        <v>52</v>
      </c>
      <c r="B19" s="61">
        <v>75</v>
      </c>
      <c r="C19" s="10">
        <v>0.1077</v>
      </c>
      <c r="D19" s="9">
        <f t="shared" si="0"/>
        <v>8.0775000000000006</v>
      </c>
      <c r="E19" s="11">
        <f t="shared" si="1"/>
        <v>8.08</v>
      </c>
      <c r="F19" s="12">
        <f t="shared" si="2"/>
        <v>121.19999999999999</v>
      </c>
      <c r="I19" s="18"/>
      <c r="J19" s="24" t="s">
        <v>23</v>
      </c>
      <c r="K19" s="25">
        <v>7.5</v>
      </c>
    </row>
    <row r="20" spans="1:25" s="2" customFormat="1" ht="14.65" customHeight="1" x14ac:dyDescent="0.2">
      <c r="A20" s="16" t="s">
        <v>53</v>
      </c>
      <c r="B20" s="61">
        <v>75</v>
      </c>
      <c r="C20" s="10">
        <v>0.1077</v>
      </c>
      <c r="D20" s="9">
        <f t="shared" si="0"/>
        <v>8.0775000000000006</v>
      </c>
      <c r="E20" s="11">
        <f t="shared" si="1"/>
        <v>8.08</v>
      </c>
      <c r="F20" s="12">
        <f t="shared" si="2"/>
        <v>129.28</v>
      </c>
      <c r="I20" s="18"/>
      <c r="J20" s="19" t="s">
        <v>24</v>
      </c>
      <c r="K20" s="14">
        <f>K18*K19</f>
        <v>52.5</v>
      </c>
    </row>
    <row r="21" spans="1:25" s="2" customFormat="1" ht="14.65" customHeight="1" x14ac:dyDescent="0.2">
      <c r="A21" s="16" t="s">
        <v>54</v>
      </c>
      <c r="B21" s="61">
        <v>75</v>
      </c>
      <c r="C21" s="10">
        <v>0.1077</v>
      </c>
      <c r="D21" s="9">
        <f t="shared" si="0"/>
        <v>8.0775000000000006</v>
      </c>
      <c r="E21" s="11">
        <f t="shared" si="1"/>
        <v>8.08</v>
      </c>
      <c r="F21" s="12">
        <f t="shared" si="2"/>
        <v>137.36000000000001</v>
      </c>
      <c r="I21" s="18"/>
    </row>
    <row r="22" spans="1:25" s="2" customFormat="1" ht="14.65" customHeight="1" x14ac:dyDescent="0.2">
      <c r="A22" s="16" t="s">
        <v>55</v>
      </c>
      <c r="B22" s="61">
        <v>75</v>
      </c>
      <c r="C22" s="10">
        <v>0.1077</v>
      </c>
      <c r="D22" s="9">
        <f t="shared" si="0"/>
        <v>8.0775000000000006</v>
      </c>
      <c r="E22" s="11">
        <f t="shared" si="1"/>
        <v>8.08</v>
      </c>
      <c r="F22" s="12">
        <f t="shared" si="2"/>
        <v>145.44000000000003</v>
      </c>
      <c r="I22" s="26" t="s">
        <v>27</v>
      </c>
      <c r="J22" s="1" t="s">
        <v>86</v>
      </c>
    </row>
    <row r="23" spans="1:25" s="2" customFormat="1" ht="14.65" customHeight="1" x14ac:dyDescent="0.2">
      <c r="A23" s="23" t="s">
        <v>56</v>
      </c>
      <c r="B23" s="61">
        <v>75</v>
      </c>
      <c r="C23" s="10">
        <v>0.1077</v>
      </c>
      <c r="D23" s="9">
        <f t="shared" si="0"/>
        <v>8.0775000000000006</v>
      </c>
      <c r="E23" s="11">
        <f t="shared" si="1"/>
        <v>8.08</v>
      </c>
      <c r="F23" s="12">
        <f t="shared" si="2"/>
        <v>153.52000000000004</v>
      </c>
      <c r="I23" s="26"/>
      <c r="J23" s="27" t="s">
        <v>82</v>
      </c>
    </row>
    <row r="24" spans="1:25" s="2" customFormat="1" ht="14.65" customHeight="1" x14ac:dyDescent="0.2">
      <c r="A24" s="23" t="s">
        <v>57</v>
      </c>
      <c r="B24" s="61">
        <v>75</v>
      </c>
      <c r="C24" s="10">
        <v>0.1077</v>
      </c>
      <c r="D24" s="9">
        <f t="shared" si="0"/>
        <v>8.0775000000000006</v>
      </c>
      <c r="E24" s="11">
        <f t="shared" si="1"/>
        <v>8.08</v>
      </c>
      <c r="F24" s="12">
        <f t="shared" si="2"/>
        <v>161.60000000000005</v>
      </c>
      <c r="I24" s="1"/>
      <c r="J24" s="1"/>
    </row>
    <row r="25" spans="1:25" s="2" customFormat="1" ht="14.65" customHeight="1" x14ac:dyDescent="0.2">
      <c r="A25" s="23" t="s">
        <v>58</v>
      </c>
      <c r="B25" s="61">
        <v>75</v>
      </c>
      <c r="C25" s="10">
        <v>0.1077</v>
      </c>
      <c r="D25" s="9">
        <f t="shared" si="0"/>
        <v>8.0775000000000006</v>
      </c>
      <c r="E25" s="11">
        <f t="shared" si="1"/>
        <v>8.08</v>
      </c>
      <c r="F25" s="12">
        <f t="shared" si="2"/>
        <v>169.68000000000006</v>
      </c>
      <c r="I25" s="26" t="s">
        <v>28</v>
      </c>
      <c r="J25" s="1" t="s">
        <v>87</v>
      </c>
      <c r="K25" s="1"/>
      <c r="L25" s="1"/>
      <c r="M25" s="1"/>
      <c r="N25" s="1"/>
      <c r="O25" s="1"/>
      <c r="P25" s="1"/>
      <c r="Q25" s="1"/>
      <c r="R25" s="1"/>
    </row>
    <row r="26" spans="1:25" s="2" customFormat="1" ht="14.65" customHeight="1" x14ac:dyDescent="0.2">
      <c r="A26" s="23" t="s">
        <v>59</v>
      </c>
      <c r="B26" s="61">
        <v>75</v>
      </c>
      <c r="C26" s="10">
        <v>0.1077</v>
      </c>
      <c r="D26" s="9">
        <f t="shared" si="0"/>
        <v>8.0775000000000006</v>
      </c>
      <c r="E26" s="11">
        <f t="shared" si="1"/>
        <v>8.08</v>
      </c>
      <c r="F26" s="12">
        <f t="shared" si="2"/>
        <v>177.76000000000008</v>
      </c>
      <c r="I26" s="26"/>
      <c r="J26" s="17" t="s">
        <v>109</v>
      </c>
      <c r="K26" s="1"/>
      <c r="L26" s="1"/>
      <c r="M26" s="1"/>
      <c r="N26" s="1"/>
      <c r="O26" s="1"/>
      <c r="P26" s="1"/>
      <c r="Q26" s="1"/>
      <c r="R26" s="1"/>
    </row>
    <row r="27" spans="1:25" s="2" customFormat="1" ht="14.65" customHeight="1" x14ac:dyDescent="0.2">
      <c r="A27" s="23" t="s">
        <v>60</v>
      </c>
      <c r="B27" s="61">
        <v>75</v>
      </c>
      <c r="C27" s="10">
        <v>0.1077</v>
      </c>
      <c r="D27" s="9">
        <f t="shared" si="0"/>
        <v>8.0775000000000006</v>
      </c>
      <c r="E27" s="11">
        <f t="shared" si="1"/>
        <v>8.08</v>
      </c>
      <c r="F27" s="12">
        <f t="shared" si="2"/>
        <v>185.84000000000009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5" s="2" customFormat="1" ht="14.65" customHeight="1" x14ac:dyDescent="0.2">
      <c r="A28" s="23" t="s">
        <v>61</v>
      </c>
      <c r="B28" s="61">
        <v>75</v>
      </c>
      <c r="C28" s="10">
        <v>0.1077</v>
      </c>
      <c r="D28" s="9">
        <f t="shared" si="0"/>
        <v>8.0775000000000006</v>
      </c>
      <c r="E28" s="11">
        <f t="shared" si="1"/>
        <v>8.08</v>
      </c>
      <c r="F28" s="12">
        <f t="shared" si="2"/>
        <v>193.9200000000001</v>
      </c>
      <c r="I28" s="26" t="s">
        <v>29</v>
      </c>
      <c r="J28" s="68" t="s">
        <v>88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5" s="2" customFormat="1" ht="14.65" customHeight="1" x14ac:dyDescent="0.2">
      <c r="A29" s="23" t="s">
        <v>62</v>
      </c>
      <c r="B29" s="61">
        <v>75</v>
      </c>
      <c r="C29" s="10">
        <v>0.1077</v>
      </c>
      <c r="D29" s="9">
        <f t="shared" si="0"/>
        <v>8.0775000000000006</v>
      </c>
      <c r="E29" s="11">
        <f t="shared" si="1"/>
        <v>8.08</v>
      </c>
      <c r="F29" s="12">
        <f t="shared" si="2"/>
        <v>202.00000000000011</v>
      </c>
      <c r="I29" s="1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5" s="2" customFormat="1" ht="14.65" customHeight="1" thickBot="1" x14ac:dyDescent="0.25">
      <c r="A30" s="28" t="s">
        <v>63</v>
      </c>
      <c r="B30" s="62">
        <v>75</v>
      </c>
      <c r="C30" s="30">
        <v>0.1077</v>
      </c>
      <c r="D30" s="29">
        <f t="shared" si="0"/>
        <v>8.0775000000000006</v>
      </c>
      <c r="E30" s="31">
        <f t="shared" si="1"/>
        <v>8.08</v>
      </c>
      <c r="F30" s="32">
        <f t="shared" si="2"/>
        <v>210.08000000000013</v>
      </c>
      <c r="I30" s="1"/>
      <c r="J30" s="17" t="s">
        <v>110</v>
      </c>
      <c r="K30" s="1"/>
      <c r="L30" s="1"/>
      <c r="M30" s="1"/>
      <c r="N30" s="1"/>
      <c r="O30" s="1"/>
      <c r="P30" s="1"/>
      <c r="Q30" s="1"/>
      <c r="R30" s="1"/>
      <c r="S30" s="1"/>
    </row>
    <row r="31" spans="1:25" ht="15" thickBot="1" x14ac:dyDescent="0.25">
      <c r="D31" s="33">
        <f>SUM(D5:D30)</f>
        <v>210.01499999999987</v>
      </c>
      <c r="E31" s="33"/>
      <c r="J31" s="17"/>
      <c r="T31" s="2"/>
      <c r="U31" s="2"/>
      <c r="V31" s="2"/>
      <c r="X31" s="33"/>
      <c r="Y31" s="33"/>
    </row>
    <row r="32" spans="1:25" ht="18" x14ac:dyDescent="0.25">
      <c r="A32" s="79" t="s">
        <v>73</v>
      </c>
      <c r="B32" s="80"/>
      <c r="C32" s="80"/>
      <c r="D32" s="80"/>
      <c r="E32" s="81"/>
    </row>
    <row r="33" spans="1:5" x14ac:dyDescent="0.2">
      <c r="A33" s="51" t="s">
        <v>74</v>
      </c>
      <c r="B33" s="50"/>
      <c r="C33" s="50"/>
      <c r="D33" s="50"/>
      <c r="E33" s="52"/>
    </row>
    <row r="34" spans="1:5" ht="18" customHeight="1" x14ac:dyDescent="0.2">
      <c r="A34" s="53" t="s">
        <v>64</v>
      </c>
      <c r="B34" s="77" t="s">
        <v>69</v>
      </c>
      <c r="C34" s="77"/>
      <c r="D34" s="77"/>
      <c r="E34" s="78"/>
    </row>
    <row r="35" spans="1:5" ht="18" customHeight="1" x14ac:dyDescent="0.2">
      <c r="A35" s="54" t="s">
        <v>65</v>
      </c>
      <c r="B35" s="77" t="s">
        <v>68</v>
      </c>
      <c r="C35" s="77"/>
      <c r="D35" s="77"/>
      <c r="E35" s="78"/>
    </row>
    <row r="36" spans="1:5" ht="18" customHeight="1" x14ac:dyDescent="0.2">
      <c r="A36" s="55" t="s">
        <v>66</v>
      </c>
      <c r="B36" s="77" t="s">
        <v>70</v>
      </c>
      <c r="C36" s="77"/>
      <c r="D36" s="77"/>
      <c r="E36" s="78"/>
    </row>
    <row r="37" spans="1:5" ht="18" customHeight="1" thickBot="1" x14ac:dyDescent="0.25">
      <c r="A37" s="56" t="s">
        <v>67</v>
      </c>
      <c r="B37" s="86" t="s">
        <v>71</v>
      </c>
      <c r="C37" s="86"/>
      <c r="D37" s="86"/>
      <c r="E37" s="87"/>
    </row>
    <row r="38" spans="1:5" ht="15" thickBot="1" x14ac:dyDescent="0.25"/>
    <row r="39" spans="1:5" ht="18" x14ac:dyDescent="0.25">
      <c r="A39" s="74" t="s">
        <v>72</v>
      </c>
      <c r="B39" s="75"/>
      <c r="C39" s="75"/>
      <c r="D39" s="75"/>
      <c r="E39" s="76"/>
    </row>
    <row r="40" spans="1:5" ht="15" customHeight="1" x14ac:dyDescent="0.2">
      <c r="A40" s="64" t="s">
        <v>11</v>
      </c>
      <c r="B40" s="82" t="s">
        <v>16</v>
      </c>
      <c r="C40" s="82"/>
      <c r="D40" s="82"/>
      <c r="E40" s="83"/>
    </row>
    <row r="41" spans="1:5" ht="15" customHeight="1" x14ac:dyDescent="0.2">
      <c r="A41" s="59" t="s">
        <v>12</v>
      </c>
      <c r="B41" s="70">
        <v>9.6199999999999994E-2</v>
      </c>
      <c r="C41" s="70"/>
      <c r="D41" s="70"/>
      <c r="E41" s="71"/>
    </row>
    <row r="42" spans="1:5" ht="15" customHeight="1" x14ac:dyDescent="0.2">
      <c r="A42" s="59" t="s">
        <v>13</v>
      </c>
      <c r="B42" s="70">
        <v>0.1</v>
      </c>
      <c r="C42" s="70"/>
      <c r="D42" s="70"/>
      <c r="E42" s="71"/>
    </row>
    <row r="43" spans="1:5" ht="15" customHeight="1" x14ac:dyDescent="0.2">
      <c r="A43" s="59" t="s">
        <v>14</v>
      </c>
      <c r="B43" s="70">
        <v>0.1038</v>
      </c>
      <c r="C43" s="70"/>
      <c r="D43" s="70"/>
      <c r="E43" s="71"/>
    </row>
    <row r="44" spans="1:5" ht="15" customHeight="1" thickBot="1" x14ac:dyDescent="0.25">
      <c r="A44" s="60" t="s">
        <v>15</v>
      </c>
      <c r="B44" s="72">
        <v>0.1077</v>
      </c>
      <c r="C44" s="72"/>
      <c r="D44" s="72"/>
      <c r="E44" s="73"/>
    </row>
  </sheetData>
  <mergeCells count="15">
    <mergeCell ref="B44:E44"/>
    <mergeCell ref="I2:U2"/>
    <mergeCell ref="J28:V29"/>
    <mergeCell ref="A39:E39"/>
    <mergeCell ref="B40:E40"/>
    <mergeCell ref="B41:E41"/>
    <mergeCell ref="B42:E42"/>
    <mergeCell ref="B43:E43"/>
    <mergeCell ref="B37:E37"/>
    <mergeCell ref="A2:F2"/>
    <mergeCell ref="A3:F3"/>
    <mergeCell ref="A32:E32"/>
    <mergeCell ref="B34:E34"/>
    <mergeCell ref="B35:E35"/>
    <mergeCell ref="B36:E36"/>
  </mergeCells>
  <hyperlinks>
    <hyperlink ref="J9" r:id="rId1" xr:uid="{3E265C8A-AAD4-4DC2-9FBC-8388190920F1}"/>
  </hyperlinks>
  <pageMargins left="0.7" right="0.7" top="0.75" bottom="0.75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A4D86-6F93-4197-9945-D572584C9072}">
  <dimension ref="A1:V37"/>
  <sheetViews>
    <sheetView workbookViewId="0">
      <selection activeCell="C17" sqref="C17"/>
    </sheetView>
  </sheetViews>
  <sheetFormatPr defaultRowHeight="14.25" x14ac:dyDescent="0.2"/>
  <cols>
    <col min="1" max="1" width="12.140625" style="1" bestFit="1" customWidth="1"/>
    <col min="2" max="2" width="12.28515625" style="1" bestFit="1" customWidth="1"/>
    <col min="3" max="3" width="16.28515625" style="1" customWidth="1"/>
    <col min="4" max="4" width="4.5703125" style="1" hidden="1" customWidth="1"/>
    <col min="5" max="5" width="12.85546875" style="1" bestFit="1" customWidth="1"/>
    <col min="6" max="6" width="15.28515625" style="1" bestFit="1" customWidth="1"/>
    <col min="7" max="8" width="9.140625" style="1"/>
    <col min="9" max="9" width="15.5703125" style="1" customWidth="1"/>
    <col min="10" max="10" width="35.28515625" style="1" customWidth="1"/>
    <col min="11" max="11" width="12.140625" style="1" bestFit="1" customWidth="1"/>
    <col min="12" max="12" width="9.140625" style="1"/>
    <col min="13" max="14" width="9" style="1" bestFit="1" customWidth="1"/>
    <col min="15" max="16384" width="9.140625" style="1"/>
  </cols>
  <sheetData>
    <row r="1" spans="1:21" ht="3" customHeight="1" thickBot="1" x14ac:dyDescent="0.25"/>
    <row r="2" spans="1:21" ht="18" x14ac:dyDescent="0.25">
      <c r="A2" s="88" t="s">
        <v>9</v>
      </c>
      <c r="B2" s="89"/>
      <c r="C2" s="89"/>
      <c r="D2" s="89"/>
      <c r="E2" s="89"/>
      <c r="F2" s="90"/>
      <c r="I2" s="69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6" customHeight="1" x14ac:dyDescent="0.25">
      <c r="A3" s="91"/>
      <c r="B3" s="92"/>
      <c r="C3" s="92"/>
      <c r="D3" s="92"/>
      <c r="E3" s="92"/>
      <c r="F3" s="9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3" t="s">
        <v>0</v>
      </c>
      <c r="B4" s="4" t="s">
        <v>1</v>
      </c>
      <c r="C4" s="6" t="s">
        <v>3</v>
      </c>
      <c r="D4" s="6"/>
      <c r="E4" s="5" t="s">
        <v>4</v>
      </c>
      <c r="F4" s="34" t="s">
        <v>2</v>
      </c>
      <c r="I4" s="14" t="s">
        <v>17</v>
      </c>
      <c r="J4" s="1" t="s">
        <v>84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65" customHeight="1" x14ac:dyDescent="0.2">
      <c r="A5" s="8" t="s">
        <v>38</v>
      </c>
      <c r="B5" s="61">
        <v>75</v>
      </c>
      <c r="C5" s="10">
        <v>4.6300000000000001E-2</v>
      </c>
      <c r="D5" s="9">
        <f t="shared" ref="D5:D30" si="0">B5*C5</f>
        <v>3.4725000000000001</v>
      </c>
      <c r="E5" s="11">
        <f t="shared" ref="E5:E30" si="1">ROUND(D5,2)</f>
        <v>3.47</v>
      </c>
      <c r="F5" s="12">
        <f>E5</f>
        <v>3.47</v>
      </c>
      <c r="I5" s="14"/>
      <c r="J5" s="15" t="s">
        <v>30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65" customHeight="1" x14ac:dyDescent="0.2">
      <c r="A6" s="8" t="s">
        <v>39</v>
      </c>
      <c r="B6" s="61">
        <v>75</v>
      </c>
      <c r="C6" s="10">
        <v>4.6300000000000001E-2</v>
      </c>
      <c r="D6" s="9">
        <f t="shared" si="0"/>
        <v>3.4725000000000001</v>
      </c>
      <c r="E6" s="11">
        <f t="shared" si="1"/>
        <v>3.47</v>
      </c>
      <c r="F6" s="12">
        <f t="shared" ref="F6:F30" si="2">F5+E6</f>
        <v>6.94</v>
      </c>
      <c r="I6" s="14"/>
      <c r="J6" s="17" t="s">
        <v>32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65" customHeight="1" x14ac:dyDescent="0.2">
      <c r="A7" s="8" t="s">
        <v>40</v>
      </c>
      <c r="B7" s="61">
        <v>75</v>
      </c>
      <c r="C7" s="10">
        <v>4.6300000000000001E-2</v>
      </c>
      <c r="D7" s="9">
        <f t="shared" si="0"/>
        <v>3.4725000000000001</v>
      </c>
      <c r="E7" s="11">
        <f t="shared" si="1"/>
        <v>3.47</v>
      </c>
      <c r="F7" s="12">
        <f t="shared" si="2"/>
        <v>10.41</v>
      </c>
      <c r="I7" s="14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65" customHeight="1" x14ac:dyDescent="0.2">
      <c r="A8" s="8" t="s">
        <v>41</v>
      </c>
      <c r="B8" s="61">
        <v>75</v>
      </c>
      <c r="C8" s="10">
        <v>4.6300000000000001E-2</v>
      </c>
      <c r="D8" s="9">
        <f t="shared" si="0"/>
        <v>3.4725000000000001</v>
      </c>
      <c r="E8" s="11">
        <f t="shared" si="1"/>
        <v>3.47</v>
      </c>
      <c r="F8" s="12">
        <f t="shared" si="2"/>
        <v>13.88</v>
      </c>
      <c r="I8" s="26" t="s">
        <v>25</v>
      </c>
      <c r="J8" s="1" t="s">
        <v>85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65" customHeight="1" x14ac:dyDescent="0.2">
      <c r="A9" s="8" t="s">
        <v>42</v>
      </c>
      <c r="B9" s="61">
        <v>75</v>
      </c>
      <c r="C9" s="10">
        <v>4.6300000000000001E-2</v>
      </c>
      <c r="D9" s="9">
        <f t="shared" si="0"/>
        <v>3.4725000000000001</v>
      </c>
      <c r="E9" s="11">
        <f t="shared" si="1"/>
        <v>3.47</v>
      </c>
      <c r="F9" s="12">
        <f t="shared" si="2"/>
        <v>17.350000000000001</v>
      </c>
      <c r="J9" s="27" t="s">
        <v>78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65" customHeight="1" x14ac:dyDescent="0.2">
      <c r="A10" s="8" t="s">
        <v>43</v>
      </c>
      <c r="B10" s="61">
        <v>75</v>
      </c>
      <c r="C10" s="10">
        <v>4.6300000000000001E-2</v>
      </c>
      <c r="D10" s="9">
        <f t="shared" si="0"/>
        <v>3.4725000000000001</v>
      </c>
      <c r="E10" s="11">
        <f t="shared" si="1"/>
        <v>3.47</v>
      </c>
      <c r="F10" s="12">
        <f t="shared" si="2"/>
        <v>20.82</v>
      </c>
      <c r="I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65" customHeight="1" x14ac:dyDescent="0.2">
      <c r="A11" s="13" t="s">
        <v>44</v>
      </c>
      <c r="B11" s="61">
        <v>75</v>
      </c>
      <c r="C11" s="10">
        <v>4.6300000000000001E-2</v>
      </c>
      <c r="D11" s="9">
        <f t="shared" si="0"/>
        <v>3.4725000000000001</v>
      </c>
      <c r="E11" s="11">
        <f t="shared" si="1"/>
        <v>3.47</v>
      </c>
      <c r="F11" s="12">
        <f t="shared" si="2"/>
        <v>24.29</v>
      </c>
      <c r="I11" s="14" t="s">
        <v>18</v>
      </c>
      <c r="J11" s="1" t="s">
        <v>20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65" customHeight="1" x14ac:dyDescent="0.2">
      <c r="A12" s="13" t="s">
        <v>45</v>
      </c>
      <c r="B12" s="61">
        <v>75</v>
      </c>
      <c r="C12" s="10">
        <v>4.6300000000000001E-2</v>
      </c>
      <c r="D12" s="9">
        <f t="shared" si="0"/>
        <v>3.4725000000000001</v>
      </c>
      <c r="E12" s="11">
        <f t="shared" si="1"/>
        <v>3.47</v>
      </c>
      <c r="F12" s="12">
        <f t="shared" si="2"/>
        <v>27.759999999999998</v>
      </c>
      <c r="I12" s="18"/>
      <c r="J12" s="17" t="s">
        <v>33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65" customHeight="1" x14ac:dyDescent="0.2">
      <c r="A13" s="13" t="s">
        <v>46</v>
      </c>
      <c r="B13" s="61">
        <v>75</v>
      </c>
      <c r="C13" s="10">
        <v>4.6300000000000001E-2</v>
      </c>
      <c r="D13" s="9">
        <f t="shared" si="0"/>
        <v>3.4725000000000001</v>
      </c>
      <c r="E13" s="11">
        <f t="shared" si="1"/>
        <v>3.47</v>
      </c>
      <c r="F13" s="12">
        <f t="shared" si="2"/>
        <v>31.229999999999997</v>
      </c>
      <c r="I13" s="18"/>
      <c r="J13" s="19" t="s">
        <v>21</v>
      </c>
      <c r="K13" s="20">
        <v>44518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65" customHeight="1" x14ac:dyDescent="0.2">
      <c r="A14" s="13" t="s">
        <v>47</v>
      </c>
      <c r="B14" s="61">
        <v>75</v>
      </c>
      <c r="C14" s="10">
        <v>4.6300000000000001E-2</v>
      </c>
      <c r="D14" s="9">
        <f t="shared" si="0"/>
        <v>3.4725000000000001</v>
      </c>
      <c r="E14" s="11">
        <f t="shared" si="1"/>
        <v>3.47</v>
      </c>
      <c r="F14" s="12">
        <f t="shared" si="2"/>
        <v>34.699999999999996</v>
      </c>
      <c r="I14" s="18"/>
      <c r="J14" s="19" t="s">
        <v>22</v>
      </c>
      <c r="K14" s="21">
        <v>7</v>
      </c>
      <c r="L14" s="2"/>
      <c r="M14" s="22"/>
      <c r="N14" s="2"/>
      <c r="O14" s="2"/>
      <c r="P14" s="2"/>
      <c r="Q14" s="2"/>
      <c r="R14" s="2"/>
      <c r="S14" s="2"/>
      <c r="T14" s="2"/>
      <c r="U14" s="2"/>
    </row>
    <row r="15" spans="1:21" ht="14.65" customHeight="1" x14ac:dyDescent="0.2">
      <c r="A15" s="13" t="s">
        <v>48</v>
      </c>
      <c r="B15" s="61">
        <v>75</v>
      </c>
      <c r="C15" s="10">
        <v>4.6300000000000001E-2</v>
      </c>
      <c r="D15" s="9">
        <f t="shared" si="0"/>
        <v>3.4725000000000001</v>
      </c>
      <c r="E15" s="11">
        <f t="shared" si="1"/>
        <v>3.47</v>
      </c>
      <c r="F15" s="12">
        <f t="shared" si="2"/>
        <v>38.169999999999995</v>
      </c>
      <c r="I15" s="18"/>
      <c r="J15" s="24" t="s">
        <v>23</v>
      </c>
      <c r="K15" s="25">
        <v>7.5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65" customHeight="1" x14ac:dyDescent="0.2">
      <c r="A16" s="13" t="s">
        <v>49</v>
      </c>
      <c r="B16" s="61">
        <v>75</v>
      </c>
      <c r="C16" s="10">
        <v>4.6300000000000001E-2</v>
      </c>
      <c r="D16" s="9">
        <f t="shared" si="0"/>
        <v>3.4725000000000001</v>
      </c>
      <c r="E16" s="11">
        <f t="shared" si="1"/>
        <v>3.47</v>
      </c>
      <c r="F16" s="12">
        <f t="shared" si="2"/>
        <v>41.639999999999993</v>
      </c>
      <c r="I16" s="18"/>
      <c r="J16" s="19" t="s">
        <v>24</v>
      </c>
      <c r="K16" s="14">
        <f>K14*K15</f>
        <v>52.5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ht="14.65" customHeight="1" x14ac:dyDescent="0.2">
      <c r="A17" s="16" t="s">
        <v>50</v>
      </c>
      <c r="B17" s="61">
        <v>75</v>
      </c>
      <c r="C17" s="10">
        <v>4.6300000000000001E-2</v>
      </c>
      <c r="D17" s="9">
        <f t="shared" si="0"/>
        <v>3.4725000000000001</v>
      </c>
      <c r="E17" s="11">
        <f t="shared" si="1"/>
        <v>3.47</v>
      </c>
      <c r="F17" s="12">
        <f t="shared" si="2"/>
        <v>45.109999999999992</v>
      </c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2" ht="14.65" customHeight="1" x14ac:dyDescent="0.2">
      <c r="A18" s="16" t="s">
        <v>51</v>
      </c>
      <c r="B18" s="61">
        <v>75</v>
      </c>
      <c r="C18" s="10">
        <v>4.6300000000000001E-2</v>
      </c>
      <c r="D18" s="9">
        <f t="shared" si="0"/>
        <v>3.4725000000000001</v>
      </c>
      <c r="E18" s="11">
        <f t="shared" si="1"/>
        <v>3.47</v>
      </c>
      <c r="F18" s="12">
        <f t="shared" si="2"/>
        <v>48.579999999999991</v>
      </c>
      <c r="I18" s="26" t="s">
        <v>19</v>
      </c>
      <c r="J18" s="1" t="s">
        <v>115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ht="14.65" customHeight="1" x14ac:dyDescent="0.2">
      <c r="A19" s="16" t="s">
        <v>52</v>
      </c>
      <c r="B19" s="61">
        <v>75</v>
      </c>
      <c r="C19" s="10">
        <v>4.6300000000000001E-2</v>
      </c>
      <c r="D19" s="9">
        <f t="shared" si="0"/>
        <v>3.4725000000000001</v>
      </c>
      <c r="E19" s="11">
        <f t="shared" si="1"/>
        <v>3.47</v>
      </c>
      <c r="F19" s="12">
        <f t="shared" si="2"/>
        <v>52.04999999999999</v>
      </c>
      <c r="I19" s="26"/>
      <c r="J19" s="27" t="s">
        <v>82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ht="14.65" customHeight="1" x14ac:dyDescent="0.2">
      <c r="A20" s="16" t="s">
        <v>53</v>
      </c>
      <c r="B20" s="61">
        <v>75</v>
      </c>
      <c r="C20" s="10">
        <v>4.6300000000000001E-2</v>
      </c>
      <c r="D20" s="9">
        <f t="shared" si="0"/>
        <v>3.4725000000000001</v>
      </c>
      <c r="E20" s="11">
        <f t="shared" si="1"/>
        <v>3.47</v>
      </c>
      <c r="F20" s="12">
        <f t="shared" si="2"/>
        <v>55.519999999999989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2" ht="14.65" customHeight="1" x14ac:dyDescent="0.2">
      <c r="A21" s="16" t="s">
        <v>54</v>
      </c>
      <c r="B21" s="61">
        <v>75</v>
      </c>
      <c r="C21" s="10">
        <v>4.6300000000000001E-2</v>
      </c>
      <c r="D21" s="9">
        <f t="shared" si="0"/>
        <v>3.4725000000000001</v>
      </c>
      <c r="E21" s="11">
        <f t="shared" si="1"/>
        <v>3.47</v>
      </c>
      <c r="F21" s="12">
        <f t="shared" si="2"/>
        <v>58.989999999999988</v>
      </c>
      <c r="I21" s="26" t="s">
        <v>36</v>
      </c>
      <c r="J21" s="1" t="s">
        <v>87</v>
      </c>
      <c r="S21" s="2"/>
      <c r="T21" s="2"/>
      <c r="U21" s="2"/>
    </row>
    <row r="22" spans="1:22" ht="14.65" customHeight="1" x14ac:dyDescent="0.2">
      <c r="A22" s="16" t="s">
        <v>55</v>
      </c>
      <c r="B22" s="61">
        <v>75</v>
      </c>
      <c r="C22" s="10">
        <v>4.6300000000000001E-2</v>
      </c>
      <c r="D22" s="9">
        <f t="shared" si="0"/>
        <v>3.4725000000000001</v>
      </c>
      <c r="E22" s="11">
        <f t="shared" si="1"/>
        <v>3.47</v>
      </c>
      <c r="F22" s="12">
        <f t="shared" si="2"/>
        <v>62.459999999999987</v>
      </c>
      <c r="I22" s="26"/>
      <c r="J22" s="17" t="s">
        <v>111</v>
      </c>
      <c r="S22" s="2"/>
      <c r="T22" s="2"/>
      <c r="U22" s="2"/>
    </row>
    <row r="23" spans="1:22" ht="14.65" customHeight="1" x14ac:dyDescent="0.2">
      <c r="A23" s="23" t="s">
        <v>56</v>
      </c>
      <c r="B23" s="61">
        <v>75</v>
      </c>
      <c r="C23" s="10">
        <v>4.6300000000000001E-2</v>
      </c>
      <c r="D23" s="9">
        <f t="shared" si="0"/>
        <v>3.4725000000000001</v>
      </c>
      <c r="E23" s="11">
        <f t="shared" si="1"/>
        <v>3.47</v>
      </c>
      <c r="F23" s="12">
        <f t="shared" si="2"/>
        <v>65.929999999999993</v>
      </c>
      <c r="S23" s="2"/>
      <c r="T23" s="2"/>
      <c r="U23" s="2"/>
    </row>
    <row r="24" spans="1:22" ht="14.65" customHeight="1" x14ac:dyDescent="0.2">
      <c r="A24" s="23" t="s">
        <v>57</v>
      </c>
      <c r="B24" s="61">
        <v>75</v>
      </c>
      <c r="C24" s="10">
        <v>4.6300000000000001E-2</v>
      </c>
      <c r="D24" s="9">
        <f t="shared" si="0"/>
        <v>3.4725000000000001</v>
      </c>
      <c r="E24" s="11">
        <f t="shared" si="1"/>
        <v>3.47</v>
      </c>
      <c r="F24" s="12">
        <f t="shared" si="2"/>
        <v>69.399999999999991</v>
      </c>
      <c r="I24" s="26" t="s">
        <v>27</v>
      </c>
      <c r="J24" s="68" t="s">
        <v>88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ht="14.65" customHeight="1" x14ac:dyDescent="0.2">
      <c r="A25" s="23" t="s">
        <v>58</v>
      </c>
      <c r="B25" s="61">
        <v>75</v>
      </c>
      <c r="C25" s="10">
        <v>4.6300000000000001E-2</v>
      </c>
      <c r="D25" s="9">
        <f t="shared" si="0"/>
        <v>3.4725000000000001</v>
      </c>
      <c r="E25" s="11">
        <f t="shared" si="1"/>
        <v>3.47</v>
      </c>
      <c r="F25" s="12">
        <f t="shared" si="2"/>
        <v>72.86999999999999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14.65" customHeight="1" x14ac:dyDescent="0.2">
      <c r="A26" s="23" t="s">
        <v>59</v>
      </c>
      <c r="B26" s="61">
        <v>75</v>
      </c>
      <c r="C26" s="10">
        <v>4.6300000000000001E-2</v>
      </c>
      <c r="D26" s="9">
        <f t="shared" si="0"/>
        <v>3.4725000000000001</v>
      </c>
      <c r="E26" s="11">
        <f t="shared" si="1"/>
        <v>3.47</v>
      </c>
      <c r="F26" s="12">
        <f t="shared" si="2"/>
        <v>76.339999999999989</v>
      </c>
      <c r="J26" s="17" t="s">
        <v>112</v>
      </c>
      <c r="T26" s="2"/>
      <c r="U26" s="2"/>
    </row>
    <row r="27" spans="1:22" ht="14.65" customHeight="1" x14ac:dyDescent="0.2">
      <c r="A27" s="23" t="s">
        <v>60</v>
      </c>
      <c r="B27" s="61">
        <v>75</v>
      </c>
      <c r="C27" s="10">
        <v>4.6300000000000001E-2</v>
      </c>
      <c r="D27" s="9">
        <f t="shared" si="0"/>
        <v>3.4725000000000001</v>
      </c>
      <c r="E27" s="11">
        <f t="shared" si="1"/>
        <v>3.47</v>
      </c>
      <c r="F27" s="12">
        <f t="shared" si="2"/>
        <v>79.809999999999988</v>
      </c>
      <c r="J27" s="17"/>
      <c r="T27" s="2"/>
      <c r="U27" s="2"/>
    </row>
    <row r="28" spans="1:22" ht="14.65" customHeight="1" x14ac:dyDescent="0.2">
      <c r="A28" s="23" t="s">
        <v>61</v>
      </c>
      <c r="B28" s="61">
        <v>75</v>
      </c>
      <c r="C28" s="10">
        <v>4.6300000000000001E-2</v>
      </c>
      <c r="D28" s="9">
        <f t="shared" si="0"/>
        <v>3.4725000000000001</v>
      </c>
      <c r="E28" s="11">
        <f t="shared" si="1"/>
        <v>3.47</v>
      </c>
      <c r="F28" s="12">
        <f t="shared" si="2"/>
        <v>83.279999999999987</v>
      </c>
    </row>
    <row r="29" spans="1:22" ht="14.65" customHeight="1" x14ac:dyDescent="0.2">
      <c r="A29" s="23" t="s">
        <v>62</v>
      </c>
      <c r="B29" s="61">
        <v>75</v>
      </c>
      <c r="C29" s="10">
        <v>4.6300000000000001E-2</v>
      </c>
      <c r="D29" s="9">
        <f t="shared" si="0"/>
        <v>3.4725000000000001</v>
      </c>
      <c r="E29" s="11">
        <f t="shared" si="1"/>
        <v>3.47</v>
      </c>
      <c r="F29" s="12">
        <f t="shared" si="2"/>
        <v>86.749999999999986</v>
      </c>
    </row>
    <row r="30" spans="1:22" ht="14.65" customHeight="1" thickBot="1" x14ac:dyDescent="0.25">
      <c r="A30" s="28" t="s">
        <v>63</v>
      </c>
      <c r="B30" s="62">
        <v>75</v>
      </c>
      <c r="C30" s="30">
        <v>4.6300000000000001E-2</v>
      </c>
      <c r="D30" s="29">
        <f t="shared" si="0"/>
        <v>3.4725000000000001</v>
      </c>
      <c r="E30" s="31">
        <f t="shared" si="1"/>
        <v>3.47</v>
      </c>
      <c r="F30" s="32">
        <f t="shared" si="2"/>
        <v>90.219999999999985</v>
      </c>
    </row>
    <row r="31" spans="1:22" ht="15" thickBot="1" x14ac:dyDescent="0.25"/>
    <row r="32" spans="1:22" ht="18" x14ac:dyDescent="0.25">
      <c r="A32" s="79" t="s">
        <v>73</v>
      </c>
      <c r="B32" s="80"/>
      <c r="C32" s="80"/>
      <c r="D32" s="80"/>
      <c r="E32" s="81"/>
    </row>
    <row r="33" spans="1:5" x14ac:dyDescent="0.2">
      <c r="A33" s="51" t="s">
        <v>74</v>
      </c>
      <c r="B33" s="50"/>
      <c r="C33" s="50"/>
      <c r="D33" s="50"/>
      <c r="E33" s="52"/>
    </row>
    <row r="34" spans="1:5" x14ac:dyDescent="0.2">
      <c r="A34" s="53" t="s">
        <v>64</v>
      </c>
      <c r="B34" s="77" t="s">
        <v>69</v>
      </c>
      <c r="C34" s="77"/>
      <c r="D34" s="77"/>
      <c r="E34" s="78"/>
    </row>
    <row r="35" spans="1:5" x14ac:dyDescent="0.2">
      <c r="A35" s="54" t="s">
        <v>65</v>
      </c>
      <c r="B35" s="77" t="s">
        <v>68</v>
      </c>
      <c r="C35" s="77"/>
      <c r="D35" s="77"/>
      <c r="E35" s="78"/>
    </row>
    <row r="36" spans="1:5" x14ac:dyDescent="0.2">
      <c r="A36" s="55" t="s">
        <v>66</v>
      </c>
      <c r="B36" s="77" t="s">
        <v>70</v>
      </c>
      <c r="C36" s="77"/>
      <c r="D36" s="77"/>
      <c r="E36" s="78"/>
    </row>
    <row r="37" spans="1:5" ht="15" thickBot="1" x14ac:dyDescent="0.25">
      <c r="A37" s="56" t="s">
        <v>67</v>
      </c>
      <c r="B37" s="86" t="s">
        <v>71</v>
      </c>
      <c r="C37" s="86"/>
      <c r="D37" s="86"/>
      <c r="E37" s="87"/>
    </row>
  </sheetData>
  <mergeCells count="9">
    <mergeCell ref="I2:U2"/>
    <mergeCell ref="J24:V25"/>
    <mergeCell ref="B36:E36"/>
    <mergeCell ref="B37:E37"/>
    <mergeCell ref="A2:F2"/>
    <mergeCell ref="A3:F3"/>
    <mergeCell ref="A32:E32"/>
    <mergeCell ref="B34:E34"/>
    <mergeCell ref="B35:E35"/>
  </mergeCells>
  <hyperlinks>
    <hyperlink ref="J5" r:id="rId1" xr:uid="{E144D370-2BC5-4460-B79A-029BC48D78AE}"/>
  </hyperlinks>
  <pageMargins left="0.7" right="0.7" top="0.75" bottom="0.75" header="0.3" footer="0.3"/>
  <pageSetup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B168-4122-4DBA-8A98-7EAE28AB7CD9}">
  <dimension ref="A1:V37"/>
  <sheetViews>
    <sheetView workbookViewId="0">
      <selection activeCell="F20" sqref="F20"/>
    </sheetView>
  </sheetViews>
  <sheetFormatPr defaultRowHeight="14.25" x14ac:dyDescent="0.2"/>
  <cols>
    <col min="1" max="1" width="12.140625" style="1" bestFit="1" customWidth="1"/>
    <col min="2" max="2" width="12.28515625" style="1" bestFit="1" customWidth="1"/>
    <col min="3" max="3" width="16.28515625" style="1" customWidth="1"/>
    <col min="4" max="4" width="4.5703125" style="1" hidden="1" customWidth="1"/>
    <col min="5" max="5" width="12.85546875" style="1" bestFit="1" customWidth="1"/>
    <col min="6" max="6" width="15.28515625" style="1" bestFit="1" customWidth="1"/>
    <col min="7" max="8" width="9.140625" style="1"/>
    <col min="9" max="9" width="15.5703125" style="1" customWidth="1"/>
    <col min="10" max="10" width="35.28515625" style="1" customWidth="1"/>
    <col min="11" max="11" width="12.140625" style="1" bestFit="1" customWidth="1"/>
    <col min="12" max="12" width="9.140625" style="1"/>
    <col min="13" max="14" width="9" style="1" bestFit="1" customWidth="1"/>
    <col min="15" max="16384" width="9.140625" style="1"/>
  </cols>
  <sheetData>
    <row r="1" spans="1:21" ht="3" customHeight="1" thickBot="1" x14ac:dyDescent="0.25"/>
    <row r="2" spans="1:21" ht="18" x14ac:dyDescent="0.25">
      <c r="A2" s="88" t="s">
        <v>10</v>
      </c>
      <c r="B2" s="89"/>
      <c r="C2" s="89"/>
      <c r="D2" s="89"/>
      <c r="E2" s="89"/>
      <c r="F2" s="90"/>
      <c r="I2" s="69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6" customHeight="1" x14ac:dyDescent="0.25">
      <c r="A3" s="91"/>
      <c r="B3" s="92"/>
      <c r="C3" s="92"/>
      <c r="D3" s="92"/>
      <c r="E3" s="92"/>
      <c r="F3" s="9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3" t="s">
        <v>0</v>
      </c>
      <c r="B4" s="4" t="s">
        <v>1</v>
      </c>
      <c r="C4" s="6" t="s">
        <v>3</v>
      </c>
      <c r="D4" s="6"/>
      <c r="E4" s="5" t="s">
        <v>4</v>
      </c>
      <c r="F4" s="34" t="s">
        <v>2</v>
      </c>
      <c r="I4" s="14" t="s">
        <v>17</v>
      </c>
      <c r="J4" s="1" t="s">
        <v>84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65" customHeight="1" x14ac:dyDescent="0.2">
      <c r="A5" s="8" t="s">
        <v>38</v>
      </c>
      <c r="B5" s="66">
        <v>75</v>
      </c>
      <c r="C5" s="36">
        <v>0.05</v>
      </c>
      <c r="D5" s="35">
        <f t="shared" ref="D5:D30" si="0">B5*C5</f>
        <v>3.75</v>
      </c>
      <c r="E5" s="37">
        <f t="shared" ref="E5:E30" si="1">ROUND(D5,2)</f>
        <v>3.75</v>
      </c>
      <c r="F5" s="38">
        <f>E5</f>
        <v>3.75</v>
      </c>
      <c r="I5" s="14"/>
      <c r="J5" s="15" t="s">
        <v>30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65" customHeight="1" x14ac:dyDescent="0.2">
      <c r="A6" s="8" t="s">
        <v>39</v>
      </c>
      <c r="B6" s="66">
        <v>75</v>
      </c>
      <c r="C6" s="36">
        <v>0.05</v>
      </c>
      <c r="D6" s="35">
        <f t="shared" si="0"/>
        <v>3.75</v>
      </c>
      <c r="E6" s="37">
        <f t="shared" si="1"/>
        <v>3.75</v>
      </c>
      <c r="F6" s="38">
        <f t="shared" ref="F6:F30" si="2">F5+E6</f>
        <v>7.5</v>
      </c>
      <c r="I6" s="14"/>
      <c r="J6" s="17" t="s">
        <v>32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65" customHeight="1" x14ac:dyDescent="0.2">
      <c r="A7" s="8" t="s">
        <v>40</v>
      </c>
      <c r="B7" s="66">
        <v>75</v>
      </c>
      <c r="C7" s="36">
        <v>0.05</v>
      </c>
      <c r="D7" s="35">
        <f t="shared" si="0"/>
        <v>3.75</v>
      </c>
      <c r="E7" s="37">
        <f t="shared" si="1"/>
        <v>3.75</v>
      </c>
      <c r="F7" s="38">
        <f t="shared" si="2"/>
        <v>11.25</v>
      </c>
      <c r="I7" s="14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65" customHeight="1" x14ac:dyDescent="0.2">
      <c r="A8" s="8" t="s">
        <v>41</v>
      </c>
      <c r="B8" s="66">
        <v>75</v>
      </c>
      <c r="C8" s="36">
        <v>0.05</v>
      </c>
      <c r="D8" s="35">
        <f t="shared" si="0"/>
        <v>3.75</v>
      </c>
      <c r="E8" s="37">
        <f t="shared" si="1"/>
        <v>3.75</v>
      </c>
      <c r="F8" s="38">
        <f t="shared" si="2"/>
        <v>15</v>
      </c>
      <c r="I8" s="26" t="s">
        <v>25</v>
      </c>
      <c r="J8" s="1" t="s">
        <v>85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65" customHeight="1" x14ac:dyDescent="0.2">
      <c r="A9" s="8" t="s">
        <v>42</v>
      </c>
      <c r="B9" s="66">
        <v>75</v>
      </c>
      <c r="C9" s="36">
        <v>0.05</v>
      </c>
      <c r="D9" s="35">
        <f t="shared" si="0"/>
        <v>3.75</v>
      </c>
      <c r="E9" s="37">
        <f t="shared" si="1"/>
        <v>3.75</v>
      </c>
      <c r="F9" s="38">
        <f t="shared" si="2"/>
        <v>18.75</v>
      </c>
      <c r="J9" s="27" t="s">
        <v>78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65" customHeight="1" x14ac:dyDescent="0.2">
      <c r="A10" s="8" t="s">
        <v>43</v>
      </c>
      <c r="B10" s="66">
        <v>75</v>
      </c>
      <c r="C10" s="36">
        <v>0.05</v>
      </c>
      <c r="D10" s="35">
        <f t="shared" si="0"/>
        <v>3.75</v>
      </c>
      <c r="E10" s="37">
        <f t="shared" si="1"/>
        <v>3.75</v>
      </c>
      <c r="F10" s="38">
        <f t="shared" si="2"/>
        <v>22.5</v>
      </c>
      <c r="I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65" customHeight="1" x14ac:dyDescent="0.2">
      <c r="A11" s="13" t="s">
        <v>44</v>
      </c>
      <c r="B11" s="66">
        <v>75</v>
      </c>
      <c r="C11" s="36">
        <v>0.05</v>
      </c>
      <c r="D11" s="35">
        <f t="shared" si="0"/>
        <v>3.75</v>
      </c>
      <c r="E11" s="37">
        <f t="shared" si="1"/>
        <v>3.75</v>
      </c>
      <c r="F11" s="38">
        <f t="shared" si="2"/>
        <v>26.25</v>
      </c>
      <c r="I11" s="14" t="s">
        <v>18</v>
      </c>
      <c r="J11" s="1" t="s">
        <v>20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65" customHeight="1" x14ac:dyDescent="0.2">
      <c r="A12" s="13" t="s">
        <v>45</v>
      </c>
      <c r="B12" s="66">
        <v>75</v>
      </c>
      <c r="C12" s="36">
        <v>0.05</v>
      </c>
      <c r="D12" s="35">
        <f t="shared" si="0"/>
        <v>3.75</v>
      </c>
      <c r="E12" s="37">
        <f t="shared" si="1"/>
        <v>3.75</v>
      </c>
      <c r="F12" s="38">
        <f t="shared" si="2"/>
        <v>30</v>
      </c>
      <c r="I12" s="18"/>
      <c r="J12" s="17" t="s">
        <v>33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65" customHeight="1" x14ac:dyDescent="0.2">
      <c r="A13" s="13" t="s">
        <v>46</v>
      </c>
      <c r="B13" s="66">
        <v>75</v>
      </c>
      <c r="C13" s="36">
        <v>0.05</v>
      </c>
      <c r="D13" s="35">
        <f t="shared" si="0"/>
        <v>3.75</v>
      </c>
      <c r="E13" s="37">
        <f t="shared" si="1"/>
        <v>3.75</v>
      </c>
      <c r="F13" s="38">
        <f t="shared" si="2"/>
        <v>33.75</v>
      </c>
      <c r="I13" s="18"/>
      <c r="J13" s="19" t="s">
        <v>21</v>
      </c>
      <c r="K13" s="20">
        <v>44518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65" customHeight="1" x14ac:dyDescent="0.2">
      <c r="A14" s="13" t="s">
        <v>47</v>
      </c>
      <c r="B14" s="66">
        <v>75</v>
      </c>
      <c r="C14" s="36">
        <v>0.05</v>
      </c>
      <c r="D14" s="35">
        <f t="shared" si="0"/>
        <v>3.75</v>
      </c>
      <c r="E14" s="37">
        <f t="shared" si="1"/>
        <v>3.75</v>
      </c>
      <c r="F14" s="38">
        <f t="shared" si="2"/>
        <v>37.5</v>
      </c>
      <c r="I14" s="18"/>
      <c r="J14" s="19" t="s">
        <v>22</v>
      </c>
      <c r="K14" s="21">
        <v>7</v>
      </c>
      <c r="L14" s="2"/>
      <c r="M14" s="22"/>
      <c r="N14" s="2"/>
      <c r="O14" s="2"/>
      <c r="P14" s="2"/>
      <c r="Q14" s="2"/>
      <c r="R14" s="2"/>
      <c r="S14" s="2"/>
      <c r="T14" s="2"/>
      <c r="U14" s="2"/>
    </row>
    <row r="15" spans="1:21" ht="14.65" customHeight="1" x14ac:dyDescent="0.2">
      <c r="A15" s="13" t="s">
        <v>48</v>
      </c>
      <c r="B15" s="66">
        <v>75</v>
      </c>
      <c r="C15" s="36">
        <v>0.05</v>
      </c>
      <c r="D15" s="35">
        <f t="shared" si="0"/>
        <v>3.75</v>
      </c>
      <c r="E15" s="37">
        <f t="shared" si="1"/>
        <v>3.75</v>
      </c>
      <c r="F15" s="38">
        <f t="shared" si="2"/>
        <v>41.25</v>
      </c>
      <c r="I15" s="18"/>
      <c r="J15" s="24" t="s">
        <v>23</v>
      </c>
      <c r="K15" s="25">
        <v>7.5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65" customHeight="1" x14ac:dyDescent="0.2">
      <c r="A16" s="13" t="s">
        <v>49</v>
      </c>
      <c r="B16" s="66">
        <v>75</v>
      </c>
      <c r="C16" s="36">
        <v>0.05</v>
      </c>
      <c r="D16" s="35">
        <f t="shared" si="0"/>
        <v>3.75</v>
      </c>
      <c r="E16" s="37">
        <f t="shared" si="1"/>
        <v>3.75</v>
      </c>
      <c r="F16" s="38">
        <f t="shared" si="2"/>
        <v>45</v>
      </c>
      <c r="I16" s="18"/>
      <c r="J16" s="19" t="s">
        <v>24</v>
      </c>
      <c r="K16" s="14">
        <f>K14*K15</f>
        <v>52.5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ht="14.65" customHeight="1" x14ac:dyDescent="0.2">
      <c r="A17" s="16" t="s">
        <v>50</v>
      </c>
      <c r="B17" s="66">
        <v>75</v>
      </c>
      <c r="C17" s="36">
        <v>0.05</v>
      </c>
      <c r="D17" s="35">
        <f t="shared" si="0"/>
        <v>3.75</v>
      </c>
      <c r="E17" s="37">
        <f t="shared" si="1"/>
        <v>3.75</v>
      </c>
      <c r="F17" s="38">
        <f t="shared" si="2"/>
        <v>48.75</v>
      </c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2" ht="14.65" customHeight="1" x14ac:dyDescent="0.2">
      <c r="A18" s="16" t="s">
        <v>51</v>
      </c>
      <c r="B18" s="66">
        <v>75</v>
      </c>
      <c r="C18" s="36">
        <v>0.05</v>
      </c>
      <c r="D18" s="35">
        <f t="shared" si="0"/>
        <v>3.75</v>
      </c>
      <c r="E18" s="37">
        <f t="shared" si="1"/>
        <v>3.75</v>
      </c>
      <c r="F18" s="38">
        <f t="shared" si="2"/>
        <v>52.5</v>
      </c>
      <c r="I18" s="26" t="s">
        <v>19</v>
      </c>
      <c r="J18" s="1" t="s">
        <v>115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ht="14.65" customHeight="1" x14ac:dyDescent="0.2">
      <c r="A19" s="16" t="s">
        <v>52</v>
      </c>
      <c r="B19" s="66">
        <v>75</v>
      </c>
      <c r="C19" s="36">
        <v>0.05</v>
      </c>
      <c r="D19" s="35">
        <f t="shared" si="0"/>
        <v>3.75</v>
      </c>
      <c r="E19" s="37">
        <f t="shared" si="1"/>
        <v>3.75</v>
      </c>
      <c r="F19" s="38">
        <f t="shared" si="2"/>
        <v>56.25</v>
      </c>
      <c r="I19" s="26"/>
      <c r="J19" s="27" t="s">
        <v>82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ht="14.65" customHeight="1" x14ac:dyDescent="0.2">
      <c r="A20" s="16" t="s">
        <v>53</v>
      </c>
      <c r="B20" s="66">
        <v>75</v>
      </c>
      <c r="C20" s="36">
        <v>0.05</v>
      </c>
      <c r="D20" s="35">
        <f t="shared" si="0"/>
        <v>3.75</v>
      </c>
      <c r="E20" s="37">
        <f t="shared" si="1"/>
        <v>3.75</v>
      </c>
      <c r="F20" s="38">
        <f t="shared" si="2"/>
        <v>60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2" ht="14.65" customHeight="1" x14ac:dyDescent="0.2">
      <c r="A21" s="16" t="s">
        <v>54</v>
      </c>
      <c r="B21" s="66">
        <v>75</v>
      </c>
      <c r="C21" s="36">
        <v>0.05</v>
      </c>
      <c r="D21" s="35">
        <f t="shared" si="0"/>
        <v>3.75</v>
      </c>
      <c r="E21" s="37">
        <f t="shared" si="1"/>
        <v>3.75</v>
      </c>
      <c r="F21" s="38">
        <f t="shared" si="2"/>
        <v>63.75</v>
      </c>
      <c r="I21" s="26" t="s">
        <v>36</v>
      </c>
      <c r="J21" s="1" t="s">
        <v>87</v>
      </c>
      <c r="S21" s="2"/>
      <c r="T21" s="2"/>
      <c r="U21" s="2"/>
    </row>
    <row r="22" spans="1:22" ht="14.65" customHeight="1" x14ac:dyDescent="0.2">
      <c r="A22" s="16" t="s">
        <v>55</v>
      </c>
      <c r="B22" s="66">
        <v>75</v>
      </c>
      <c r="C22" s="36">
        <v>0.05</v>
      </c>
      <c r="D22" s="35">
        <f t="shared" si="0"/>
        <v>3.75</v>
      </c>
      <c r="E22" s="37">
        <f t="shared" si="1"/>
        <v>3.75</v>
      </c>
      <c r="F22" s="38">
        <f t="shared" si="2"/>
        <v>67.5</v>
      </c>
      <c r="I22" s="26"/>
      <c r="J22" s="17" t="s">
        <v>113</v>
      </c>
      <c r="S22" s="2"/>
      <c r="T22" s="2"/>
      <c r="U22" s="2"/>
    </row>
    <row r="23" spans="1:22" ht="14.65" customHeight="1" x14ac:dyDescent="0.2">
      <c r="A23" s="23" t="s">
        <v>56</v>
      </c>
      <c r="B23" s="66">
        <v>75</v>
      </c>
      <c r="C23" s="36">
        <v>0.05</v>
      </c>
      <c r="D23" s="35">
        <f t="shared" si="0"/>
        <v>3.75</v>
      </c>
      <c r="E23" s="37">
        <f t="shared" si="1"/>
        <v>3.75</v>
      </c>
      <c r="F23" s="38">
        <f t="shared" si="2"/>
        <v>71.25</v>
      </c>
      <c r="S23" s="2"/>
      <c r="T23" s="2"/>
      <c r="U23" s="2"/>
    </row>
    <row r="24" spans="1:22" ht="14.65" customHeight="1" x14ac:dyDescent="0.2">
      <c r="A24" s="23" t="s">
        <v>57</v>
      </c>
      <c r="B24" s="66">
        <v>75</v>
      </c>
      <c r="C24" s="36">
        <v>0.05</v>
      </c>
      <c r="D24" s="35">
        <f t="shared" si="0"/>
        <v>3.75</v>
      </c>
      <c r="E24" s="37">
        <f t="shared" si="1"/>
        <v>3.75</v>
      </c>
      <c r="F24" s="38">
        <f t="shared" si="2"/>
        <v>75</v>
      </c>
      <c r="I24" s="26" t="s">
        <v>27</v>
      </c>
      <c r="J24" s="68" t="s">
        <v>88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ht="14.65" customHeight="1" x14ac:dyDescent="0.2">
      <c r="A25" s="23" t="s">
        <v>58</v>
      </c>
      <c r="B25" s="66">
        <v>75</v>
      </c>
      <c r="C25" s="36">
        <v>0.05</v>
      </c>
      <c r="D25" s="35">
        <f t="shared" si="0"/>
        <v>3.75</v>
      </c>
      <c r="E25" s="37">
        <f t="shared" si="1"/>
        <v>3.75</v>
      </c>
      <c r="F25" s="38">
        <f t="shared" si="2"/>
        <v>78.75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14.65" customHeight="1" x14ac:dyDescent="0.2">
      <c r="A26" s="23" t="s">
        <v>59</v>
      </c>
      <c r="B26" s="66">
        <v>75</v>
      </c>
      <c r="C26" s="36">
        <v>0.05</v>
      </c>
      <c r="D26" s="35">
        <f t="shared" si="0"/>
        <v>3.75</v>
      </c>
      <c r="E26" s="37">
        <f t="shared" si="1"/>
        <v>3.75</v>
      </c>
      <c r="F26" s="38">
        <f t="shared" si="2"/>
        <v>82.5</v>
      </c>
      <c r="J26" s="17" t="s">
        <v>114</v>
      </c>
      <c r="T26" s="2"/>
      <c r="U26" s="2"/>
    </row>
    <row r="27" spans="1:22" ht="14.65" customHeight="1" x14ac:dyDescent="0.2">
      <c r="A27" s="23" t="s">
        <v>60</v>
      </c>
      <c r="B27" s="66">
        <v>75</v>
      </c>
      <c r="C27" s="36">
        <v>0.05</v>
      </c>
      <c r="D27" s="35">
        <f t="shared" si="0"/>
        <v>3.75</v>
      </c>
      <c r="E27" s="37">
        <f t="shared" si="1"/>
        <v>3.75</v>
      </c>
      <c r="F27" s="38">
        <f t="shared" si="2"/>
        <v>86.25</v>
      </c>
      <c r="J27" s="17"/>
      <c r="T27" s="2"/>
      <c r="U27" s="2"/>
    </row>
    <row r="28" spans="1:22" ht="14.65" customHeight="1" x14ac:dyDescent="0.2">
      <c r="A28" s="23" t="s">
        <v>61</v>
      </c>
      <c r="B28" s="66">
        <v>75</v>
      </c>
      <c r="C28" s="36">
        <v>0.05</v>
      </c>
      <c r="D28" s="35">
        <f t="shared" si="0"/>
        <v>3.75</v>
      </c>
      <c r="E28" s="37">
        <f t="shared" si="1"/>
        <v>3.75</v>
      </c>
      <c r="F28" s="38">
        <f t="shared" si="2"/>
        <v>90</v>
      </c>
    </row>
    <row r="29" spans="1:22" ht="14.65" customHeight="1" x14ac:dyDescent="0.2">
      <c r="A29" s="23" t="s">
        <v>62</v>
      </c>
      <c r="B29" s="66">
        <v>75</v>
      </c>
      <c r="C29" s="36">
        <v>0.05</v>
      </c>
      <c r="D29" s="35">
        <f t="shared" si="0"/>
        <v>3.75</v>
      </c>
      <c r="E29" s="37">
        <f t="shared" si="1"/>
        <v>3.75</v>
      </c>
      <c r="F29" s="38">
        <f t="shared" si="2"/>
        <v>93.75</v>
      </c>
    </row>
    <row r="30" spans="1:22" ht="14.65" customHeight="1" thickBot="1" x14ac:dyDescent="0.25">
      <c r="A30" s="28" t="s">
        <v>63</v>
      </c>
      <c r="B30" s="65">
        <v>75</v>
      </c>
      <c r="C30" s="40">
        <v>0.05</v>
      </c>
      <c r="D30" s="39">
        <f t="shared" si="0"/>
        <v>3.75</v>
      </c>
      <c r="E30" s="41">
        <f t="shared" si="1"/>
        <v>3.75</v>
      </c>
      <c r="F30" s="42">
        <f t="shared" si="2"/>
        <v>97.5</v>
      </c>
    </row>
    <row r="31" spans="1:22" ht="15" thickBot="1" x14ac:dyDescent="0.25"/>
    <row r="32" spans="1:22" ht="18" x14ac:dyDescent="0.25">
      <c r="A32" s="79" t="s">
        <v>73</v>
      </c>
      <c r="B32" s="80"/>
      <c r="C32" s="80"/>
      <c r="D32" s="80"/>
      <c r="E32" s="81"/>
    </row>
    <row r="33" spans="1:5" x14ac:dyDescent="0.2">
      <c r="A33" s="51" t="s">
        <v>74</v>
      </c>
      <c r="B33" s="50"/>
      <c r="C33" s="50"/>
      <c r="D33" s="50"/>
      <c r="E33" s="52"/>
    </row>
    <row r="34" spans="1:5" x14ac:dyDescent="0.2">
      <c r="A34" s="53" t="s">
        <v>64</v>
      </c>
      <c r="B34" s="77" t="s">
        <v>69</v>
      </c>
      <c r="C34" s="77"/>
      <c r="D34" s="77"/>
      <c r="E34" s="78"/>
    </row>
    <row r="35" spans="1:5" x14ac:dyDescent="0.2">
      <c r="A35" s="54" t="s">
        <v>65</v>
      </c>
      <c r="B35" s="77" t="s">
        <v>68</v>
      </c>
      <c r="C35" s="77"/>
      <c r="D35" s="77"/>
      <c r="E35" s="78"/>
    </row>
    <row r="36" spans="1:5" x14ac:dyDescent="0.2">
      <c r="A36" s="55" t="s">
        <v>66</v>
      </c>
      <c r="B36" s="77" t="s">
        <v>70</v>
      </c>
      <c r="C36" s="77"/>
      <c r="D36" s="77"/>
      <c r="E36" s="78"/>
    </row>
    <row r="37" spans="1:5" ht="15" thickBot="1" x14ac:dyDescent="0.25">
      <c r="A37" s="56" t="s">
        <v>67</v>
      </c>
      <c r="B37" s="86" t="s">
        <v>71</v>
      </c>
      <c r="C37" s="86"/>
      <c r="D37" s="86"/>
      <c r="E37" s="87"/>
    </row>
  </sheetData>
  <mergeCells count="9">
    <mergeCell ref="I2:U2"/>
    <mergeCell ref="J24:V25"/>
    <mergeCell ref="B36:E36"/>
    <mergeCell ref="B37:E37"/>
    <mergeCell ref="A2:F2"/>
    <mergeCell ref="A3:F3"/>
    <mergeCell ref="A32:E32"/>
    <mergeCell ref="B34:E34"/>
    <mergeCell ref="B35:E35"/>
  </mergeCells>
  <hyperlinks>
    <hyperlink ref="J5" r:id="rId1" xr:uid="{1AC2D9C0-4B6F-4A8E-BEC2-B15D98D101B9}"/>
  </hyperlinks>
  <pageMargins left="0.7" right="0.7" top="0.75" bottom="0.75" header="0.3" footer="0.3"/>
  <pageSetup orientation="portrait" horizontalDpi="4294967293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C824D5A69B4D851D5DF731789809" ma:contentTypeVersion="3" ma:contentTypeDescription="Create a new document." ma:contentTypeScope="" ma:versionID="56eaa3caccb490984c96adc423b6e8d9">
  <xsd:schema xmlns:xsd="http://www.w3.org/2001/XMLSchema" xmlns:xs="http://www.w3.org/2001/XMLSchema" xmlns:p="http://schemas.microsoft.com/office/2006/metadata/properties" xmlns:ns3="d5ce8da6-8690-4ed2-9340-92424da5c6af" targetNamespace="http://schemas.microsoft.com/office/2006/metadata/properties" ma:root="true" ma:fieldsID="e0481bb867f58ef7a750d8266e5ee883" ns3:_="">
    <xsd:import namespace="d5ce8da6-8690-4ed2-9340-92424da5c6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e8da6-8690-4ed2-9340-92424da5c6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8830D-A3DB-4C3B-8E46-E1865DF48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3779BA-3C94-4413-A9B6-975C29E1C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ce8da6-8690-4ed2-9340-92424da5c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F6A54-BD33-41FE-A2BB-3EDF3335181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d5ce8da6-8690-4ed2-9340-92424da5c6af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VACA (0-3 Years)</vt:lpstr>
      <vt:lpstr>VACA (3-6 Years)</vt:lpstr>
      <vt:lpstr>VACA (6-9 Years)</vt:lpstr>
      <vt:lpstr>VACA (9+Years)</vt:lpstr>
      <vt:lpstr>SICK</vt:lpstr>
      <vt:lpstr>SICN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Pulleyblank, Brandi Lynn</dc:creator>
  <cp:lastModifiedBy>Lyell, Renee M</cp:lastModifiedBy>
  <dcterms:created xsi:type="dcterms:W3CDTF">2021-10-26T17:09:34Z</dcterms:created>
  <dcterms:modified xsi:type="dcterms:W3CDTF">2022-01-26T20:28:38Z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0x0101007B35C824D5A69B4D851D5DF731789809</vt:lpwstr>
  </property>
</Properties>
</file>